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75" windowWidth="10830" windowHeight="7725" tabRatio="847" activeTab="0"/>
  </bookViews>
  <sheets>
    <sheet name="PARTE A" sheetId="1" r:id="rId1"/>
    <sheet name="PARTE B" sheetId="2" r:id="rId2"/>
    <sheet name="PARTE C" sheetId="3" r:id="rId3"/>
    <sheet name="EXHIBI 1 PARTE C" sheetId="4" r:id="rId4"/>
    <sheet name="EXHIBIT 2 PARTE C" sheetId="5" r:id="rId5"/>
  </sheets>
  <definedNames>
    <definedName name="_xlnm.Print_Area" localSheetId="3">'EXHIBI 1 PARTE C'!$A$1:$Z$76</definedName>
    <definedName name="_xlnm.Print_Area" localSheetId="4">'EXHIBIT 2 PARTE C'!$A$1:$Z$77</definedName>
    <definedName name="_xlnm.Print_Area" localSheetId="0">'PARTE A'!$A$1:$W$57</definedName>
    <definedName name="_xlnm.Print_Area" localSheetId="2">'PARTE C'!$A$1:$F$49</definedName>
    <definedName name="_xlnm.Print_Titles" localSheetId="3">'EXHIBI 1 PARTE C'!$10:$13</definedName>
    <definedName name="_xlnm.Print_Titles" localSheetId="4">'EXHIBIT 2 PARTE C'!$11:$14</definedName>
    <definedName name="_xlnm.Print_Titles" localSheetId="0">'PARTE A'!$14:$16</definedName>
    <definedName name="_xlnm.Print_Titles" localSheetId="2">'PARTE C'!$13:$15</definedName>
  </definedNames>
  <calcPr fullCalcOnLoad="1"/>
</workbook>
</file>

<file path=xl/sharedStrings.xml><?xml version="1.0" encoding="utf-8"?>
<sst xmlns="http://schemas.openxmlformats.org/spreadsheetml/2006/main" count="262" uniqueCount="166">
  <si>
    <t>Nombre</t>
  </si>
  <si>
    <t>Edad</t>
  </si>
  <si>
    <t>Seguro Social</t>
  </si>
  <si>
    <t>Núm. Puesto</t>
  </si>
  <si>
    <t>Fecha Ingreso</t>
  </si>
  <si>
    <t>Salario Actual</t>
  </si>
  <si>
    <t>Plan Médico</t>
  </si>
  <si>
    <t>FSE</t>
  </si>
  <si>
    <t>Bono de Navidad</t>
  </si>
  <si>
    <t>Salario por 12 Meses</t>
  </si>
  <si>
    <t>Seguro Social Patronal</t>
  </si>
  <si>
    <t>7.65%</t>
  </si>
  <si>
    <t>Economía Proyectada</t>
  </si>
  <si>
    <t>GRAN TOTAL</t>
  </si>
  <si>
    <t>COSTO ACTUAL POR EMPLEADO</t>
  </si>
  <si>
    <t>Costo Total Proyectado</t>
  </si>
  <si>
    <t>COSTO</t>
  </si>
  <si>
    <t>Costo de otros beneficios marginales</t>
  </si>
  <si>
    <r>
      <t>A</t>
    </r>
    <r>
      <rPr>
        <b/>
        <sz val="12"/>
        <color indexed="8"/>
        <rFont val="Calibri"/>
        <family val="2"/>
      </rPr>
      <t>ñ</t>
    </r>
    <r>
      <rPr>
        <b/>
        <sz val="12"/>
        <color indexed="8"/>
        <rFont val="Calibri"/>
        <family val="2"/>
      </rPr>
      <t>os que faltan para la edad de 61 a</t>
    </r>
    <r>
      <rPr>
        <b/>
        <sz val="12"/>
        <color indexed="8"/>
        <rFont val="Calibri"/>
        <family val="2"/>
      </rPr>
      <t>ñ</t>
    </r>
    <r>
      <rPr>
        <b/>
        <sz val="12"/>
        <color indexed="8"/>
        <rFont val="Calibri"/>
        <family val="2"/>
      </rPr>
      <t>os</t>
    </r>
  </si>
  <si>
    <r>
      <t>TASACI</t>
    </r>
    <r>
      <rPr>
        <b/>
        <sz val="20"/>
        <color indexed="63"/>
        <rFont val="Calibri"/>
        <family val="2"/>
      </rPr>
      <t>ÓN DE IMPLEMENTACIÓN</t>
    </r>
    <r>
      <rPr>
        <i/>
        <sz val="20"/>
        <color indexed="63"/>
        <rFont val="Calibri"/>
        <family val="2"/>
      </rPr>
      <t xml:space="preserve"> (Agencia/Municipio)</t>
    </r>
  </si>
  <si>
    <r>
      <t>TASACI</t>
    </r>
    <r>
      <rPr>
        <b/>
        <sz val="20"/>
        <color indexed="63"/>
        <rFont val="Calibri"/>
        <family val="2"/>
      </rPr>
      <t>ÓN DE IMPLEMENTACIÓN</t>
    </r>
    <r>
      <rPr>
        <i/>
        <sz val="20"/>
        <color indexed="63"/>
        <rFont val="Calibri"/>
        <family val="2"/>
      </rPr>
      <t xml:space="preserve"> (ASR)</t>
    </r>
  </si>
  <si>
    <t>COSTO PROYECTADO POR EMPLEADO PROGRAMA PRE RETIRO</t>
  </si>
  <si>
    <t>Certificar Elegible
(Si/No)</t>
  </si>
  <si>
    <t>Años Acumulados para Retiro</t>
  </si>
  <si>
    <t>A</t>
  </si>
  <si>
    <t>B</t>
  </si>
  <si>
    <t>C</t>
  </si>
  <si>
    <t>D</t>
  </si>
  <si>
    <t>E</t>
  </si>
  <si>
    <t>F</t>
  </si>
  <si>
    <t>G</t>
  </si>
  <si>
    <t>H</t>
  </si>
  <si>
    <t>J</t>
  </si>
  <si>
    <t>I</t>
  </si>
  <si>
    <t>K</t>
  </si>
  <si>
    <t>L</t>
  </si>
  <si>
    <t>M</t>
  </si>
  <si>
    <t>N</t>
  </si>
  <si>
    <t>O</t>
  </si>
  <si>
    <t>P</t>
  </si>
  <si>
    <t>Q</t>
  </si>
  <si>
    <t>S</t>
  </si>
  <si>
    <t>T</t>
  </si>
  <si>
    <t>U</t>
  </si>
  <si>
    <t>R</t>
  </si>
  <si>
    <t>Juan del Pueblo</t>
  </si>
  <si>
    <t>INFORMACIÓN DEL EMPLEADO</t>
  </si>
  <si>
    <t>Costo Anual Proyectado sin Plan Médico 2035</t>
  </si>
  <si>
    <t>Costo Anual Proyectado sin Plan Médico 2034</t>
  </si>
  <si>
    <t>Costo Anual Proyectado sin Plan Médico 2033</t>
  </si>
  <si>
    <t>Costo Anual Proyectado sin Plan Médico 2032</t>
  </si>
  <si>
    <t>Costo Anual Proyectado sin Plan Médico 2031</t>
  </si>
  <si>
    <t>Costo Anual Proyectado sin Plan Médico 2030</t>
  </si>
  <si>
    <t>Costo Anual Proyectado sin Plan Médico 2029</t>
  </si>
  <si>
    <t>Costo Anual Proyectado sin Plan Médico 2028</t>
  </si>
  <si>
    <t>Costo Anual Proyectado sin Plan Médico 2027</t>
  </si>
  <si>
    <t>Costo Anual Proyectado sin Plan Médico 2026</t>
  </si>
  <si>
    <t>Costo Anual Proyectado sin Plan Médico 2025</t>
  </si>
  <si>
    <t>Costo Anual Proyectado sin Plan Médico 2024</t>
  </si>
  <si>
    <t>Costo Anual Proyectado sin Plan Médico 2023</t>
  </si>
  <si>
    <t>Costo Anual Proyectado sin Plan Médico 2022</t>
  </si>
  <si>
    <t>Costo Anual Proyectado sin Plan Médico 2021</t>
  </si>
  <si>
    <t>Costo Anual Proyectado sin Plan Médico 2020</t>
  </si>
  <si>
    <t>Costo Anual Proyectado sin Plan Médico 2019</t>
  </si>
  <si>
    <t>Costo Anual Proyectado con Plan Médico 2018</t>
  </si>
  <si>
    <t>Costo Anual Proyectado con Plan Médico 2017</t>
  </si>
  <si>
    <r>
      <t>A</t>
    </r>
    <r>
      <rPr>
        <b/>
        <sz val="14"/>
        <color indexed="8"/>
        <rFont val="Calibri"/>
        <family val="2"/>
      </rPr>
      <t>ñ</t>
    </r>
    <r>
      <rPr>
        <b/>
        <sz val="14"/>
        <color indexed="8"/>
        <rFont val="Calibri"/>
        <family val="2"/>
      </rPr>
      <t>os que faltan para la edad de 61 a</t>
    </r>
    <r>
      <rPr>
        <b/>
        <sz val="14"/>
        <color indexed="8"/>
        <rFont val="Calibri"/>
        <family val="2"/>
      </rPr>
      <t>ñ</t>
    </r>
    <r>
      <rPr>
        <b/>
        <sz val="14"/>
        <color indexed="8"/>
        <rFont val="Calibri"/>
        <family val="2"/>
      </rPr>
      <t>os</t>
    </r>
  </si>
  <si>
    <t>Aportación Plan Médico</t>
  </si>
  <si>
    <t>Juana de la Ciudad</t>
  </si>
  <si>
    <t>Año Fiscal</t>
  </si>
  <si>
    <t>Ahorro</t>
  </si>
  <si>
    <t>Cantidad Máxima disponible para Plan de Inversión</t>
  </si>
  <si>
    <t>Ahorro Neto</t>
  </si>
  <si>
    <t>AF2016</t>
  </si>
  <si>
    <t>AF2017</t>
  </si>
  <si>
    <t>AF2018</t>
  </si>
  <si>
    <t>AF2019</t>
  </si>
  <si>
    <t>AF2020</t>
  </si>
  <si>
    <t>AF2021</t>
  </si>
  <si>
    <t>AF2022</t>
  </si>
  <si>
    <t>AF2023</t>
  </si>
  <si>
    <t>AF2024</t>
  </si>
  <si>
    <t>AF2025</t>
  </si>
  <si>
    <t>AF2026</t>
  </si>
  <si>
    <t>AF2027</t>
  </si>
  <si>
    <t>AF2028</t>
  </si>
  <si>
    <t>AF2029</t>
  </si>
  <si>
    <t>AF2030</t>
  </si>
  <si>
    <t>AF2031</t>
  </si>
  <si>
    <t>AF2032</t>
  </si>
  <si>
    <t>AF2033</t>
  </si>
  <si>
    <t>AF2034</t>
  </si>
  <si>
    <t>AF2035</t>
  </si>
  <si>
    <t>Certifico que la información suministrada en este documento es cierta, correcta y completa.</t>
  </si>
  <si>
    <t xml:space="preserve">Nombre  de Jefe de Entidad o Funcionado Delegado Autorizado: </t>
  </si>
  <si>
    <t>Puesto:</t>
  </si>
  <si>
    <t>Fecha:</t>
  </si>
  <si>
    <t>Firma</t>
  </si>
  <si>
    <t>PARTE B</t>
  </si>
  <si>
    <t>Carta Circular 129-16</t>
  </si>
  <si>
    <t>Ley Núm. 211-2015</t>
  </si>
  <si>
    <t>Rev: 1/2016</t>
  </si>
  <si>
    <t>ANEJO 1</t>
  </si>
  <si>
    <t xml:space="preserve">PARTE A </t>
  </si>
  <si>
    <t xml:space="preserve">Parte D, Sección 1 de la Carta Circular Núm. 129-16: PROCEDIMIENTO PARA LA IMPLANTACION DE LA LEY NÚM. 211-2015, CONOCIDA COMO “LEY DEL PROGRAMA DE PRERETIRO VOLUNTARIO” </t>
  </si>
  <si>
    <t>CERTIFICACIÓN</t>
  </si>
  <si>
    <t>* Para fines ilustrativos, se asume que la Retribución Promedioal 31 de diciembre de 2015 es similar al Salario Actual. No obstante, será responsabilidad de las agencias o municipios realizar el análisis correspondiente para determinar la misma.</t>
  </si>
  <si>
    <t>PARTE C</t>
  </si>
  <si>
    <t>Exhibit 1 de Parte C</t>
  </si>
  <si>
    <t>Costo Anual Proyectado  2017</t>
  </si>
  <si>
    <t xml:space="preserve">Costo Anual Proyectado 2016 - 1.25% Sistema </t>
  </si>
  <si>
    <t>Costo Anual Proyectado 2018</t>
  </si>
  <si>
    <t>Costo Anual Proyectado 2019</t>
  </si>
  <si>
    <t>Costo Anual Proyectado 2020</t>
  </si>
  <si>
    <t>Costo Anual Proyectado 2021</t>
  </si>
  <si>
    <t>Costo Anual Proyectado 2022</t>
  </si>
  <si>
    <t>Costo Anual Proyectado 2023</t>
  </si>
  <si>
    <t>Costo Anual Proyectado 2024</t>
  </si>
  <si>
    <t>Costo Anual Proyectado  2025</t>
  </si>
  <si>
    <t>Costo Anual Proyectado 2026</t>
  </si>
  <si>
    <t>Costo Anual Proyectado 2027</t>
  </si>
  <si>
    <t>Costo Anual Proyectado 2028</t>
  </si>
  <si>
    <t>Costo Anual Proyectado 2029</t>
  </si>
  <si>
    <t>Costo Anual Proyectado  2030</t>
  </si>
  <si>
    <t>Costo Anual Proyectado 2031</t>
  </si>
  <si>
    <t>Costo Anual Proyectado 2032</t>
  </si>
  <si>
    <t>Costo Anual Proyectado 2033</t>
  </si>
  <si>
    <t>Costo Anual Proyectado 2034</t>
  </si>
  <si>
    <t>Costo Anual Proyectado 2035</t>
  </si>
  <si>
    <t>COSTO PROYECTADO POR CADA AÑO SIN IMPLEMENTACIÓN DEL PROGRAMA DE PRERETIRO VOLUNTARIO</t>
  </si>
  <si>
    <t xml:space="preserve">Costo Total </t>
  </si>
  <si>
    <t>COSTO PROYECTADO POR CADA AÑO DE PRERETIRO VOLUNTARIO</t>
  </si>
  <si>
    <t>Retribución Promedio al 31 de diciembre de 2015</t>
  </si>
  <si>
    <t>Exhibit 2 de Parte C</t>
  </si>
  <si>
    <r>
      <t xml:space="preserve">Costo Anual Proyectado con Plan Médico 2016 - 1.25% Sistema Retiro Aportación Adicional  </t>
    </r>
    <r>
      <rPr>
        <b/>
        <sz val="14"/>
        <color indexed="8"/>
        <rFont val="Calibri"/>
        <family val="2"/>
      </rPr>
      <t>₁</t>
    </r>
  </si>
  <si>
    <t xml:space="preserve">Parte D, Sección 2  de la Carta Circular Núm. 129-16: PROCEDIMIENTO PARA LA IMPLANTACION DE LA LEY NÚM. 211-2015, CONOCIDA COMO “LEY DEL PROGRAMA DE PRERETIRO VOLUNTARIO” </t>
  </si>
  <si>
    <t>CERTIFICACIÓN DE ELEGIBILIDAD Y DETERMINACIÓN DE APORTACIÓN PARA BENEFICIOS AL MOMENTO DEL RETIRO POR LA ASR</t>
  </si>
  <si>
    <t>Revisado por:</t>
  </si>
  <si>
    <t>(Empleado ASR)</t>
  </si>
  <si>
    <t>Costo Total Proyectado sin la Implementación del Programa</t>
  </si>
  <si>
    <t>Costo Total Proyectado con Implementación del Programa</t>
  </si>
  <si>
    <t>* Se debe hacer el análisis de los años fiscales que corresponden a la duración del Programa</t>
  </si>
  <si>
    <t>A ser completado por la Administración de los Sistemas de Retiro</t>
  </si>
  <si>
    <t>A ser completado por la Agencia/ Municipio</t>
  </si>
  <si>
    <r>
      <t>Aportaci</t>
    </r>
    <r>
      <rPr>
        <b/>
        <sz val="14"/>
        <color indexed="8"/>
        <rFont val="Georgia"/>
        <family val="1"/>
      </rPr>
      <t>ó</t>
    </r>
    <r>
      <rPr>
        <b/>
        <sz val="14"/>
        <color indexed="8"/>
        <rFont val="Calibri"/>
        <family val="2"/>
      </rPr>
      <t xml:space="preserve">n Patronal Retiro
</t>
    </r>
    <r>
      <rPr>
        <i/>
        <sz val="14"/>
        <color indexed="8"/>
        <rFont val="Calibri"/>
        <family val="2"/>
      </rPr>
      <t>(Sobre Salario Actual)</t>
    </r>
  </si>
  <si>
    <r>
      <t xml:space="preserve">Total Costo Actual Anual
</t>
    </r>
    <r>
      <rPr>
        <i/>
        <sz val="14"/>
        <color indexed="8"/>
        <rFont val="Calibri"/>
        <family val="2"/>
      </rPr>
      <t>(Suma columnas H, I, J, K, L, M, y N )</t>
    </r>
  </si>
  <si>
    <r>
      <t xml:space="preserve">Aportacion Patronal y  del  Empleado Retior
</t>
    </r>
    <r>
      <rPr>
        <i/>
        <sz val="14"/>
        <color indexed="8"/>
        <rFont val="Calibri"/>
        <family val="2"/>
      </rPr>
      <t>(Retribución Promedio)</t>
    </r>
  </si>
  <si>
    <t>Aportación Adicional Annual de la Agencia para cumplir con el 50% de la Retribución Promedio al 30 de junio de 2013 una vez empleado ingrese a retiro</t>
  </si>
  <si>
    <t>ESTADO LIBRE ASOCIADO DE PUERTO RICO</t>
  </si>
  <si>
    <t>* El análisis debe incluir los costos proyectados de permanecer el empleado en el servicio público sin acogerse al Programa de Preretiro Voluntario. Deberá considerar aumento en aportación patronal para el Sistema de Retiro, según dispuesto en el Artículo 5-106 de la Ley 447</t>
  </si>
  <si>
    <r>
      <rPr>
        <sz val="14"/>
        <color indexed="8"/>
        <rFont val="Calibri"/>
        <family val="2"/>
      </rPr>
      <t xml:space="preserve">₁ </t>
    </r>
    <r>
      <rPr>
        <sz val="8.4"/>
        <color indexed="8"/>
        <rFont val="Calibri"/>
        <family val="2"/>
      </rPr>
      <t xml:space="preserve"> </t>
    </r>
    <r>
      <rPr>
        <sz val="14"/>
        <color indexed="8"/>
        <rFont val="Calibri"/>
        <family val="2"/>
      </rPr>
      <t>Aportación Adicional que garantiza el 50% de su Retribución Promedio al 30 de junio de 2013 o de 60% en el caso de los miembros del Cuerpo de la Policía, conforme determinada por ASR en Parte B de este Anejo.</t>
    </r>
  </si>
  <si>
    <r>
      <t>* El análisis debe incluir los costos proyectados del empleado en el Programa de Preretiro Voluntario (60% Retribución Promedio, Plan Médico por primeros 2 a</t>
    </r>
    <r>
      <rPr>
        <sz val="14"/>
        <color indexed="8"/>
        <rFont val="Calibri"/>
        <family val="2"/>
      </rPr>
      <t>ño</t>
    </r>
    <r>
      <rPr>
        <sz val="14"/>
        <color indexed="8"/>
        <rFont val="Calibri"/>
        <family val="2"/>
      </rPr>
      <t>s, Aportación Patronal y e individual, aportacion patronal a SSF y Medicare, costo asociado a retencion de empleado, y aportacion adicional anual para beneficio de 50% al momento de retiro).</t>
    </r>
  </si>
  <si>
    <t>COSTO PROYECTADO BENEFICIOS AL EMPLEADO PARTICIPANTE PROGRAMA PRERETIRO CONFORME ART. 6 DE LEY 211-2015</t>
  </si>
  <si>
    <t>COSTO PROYECTADO DEL EMPLEADO EN EL SERVICIO PUBLICO SIN PROGRAMA DE PRERETITO VOLUNTARIO</t>
  </si>
  <si>
    <t>V</t>
  </si>
  <si>
    <t>60% de la Retribución Promedio al 31 de diciembre de 2015</t>
  </si>
  <si>
    <t>NOMBRE DE AGENCIA</t>
  </si>
  <si>
    <t>CÓDIGO</t>
  </si>
  <si>
    <t>Retribución Promedio ANUAL al 31 de diciembre de 2015*</t>
  </si>
  <si>
    <t>Retribución Promedio MENSUAL al 31 de diciembre de 2015*</t>
  </si>
  <si>
    <t>W</t>
  </si>
  <si>
    <r>
      <t xml:space="preserve">Costo Total Anual Proyectado 
</t>
    </r>
    <r>
      <rPr>
        <i/>
        <sz val="14"/>
        <color indexed="8"/>
        <rFont val="Calibri"/>
        <family val="2"/>
      </rPr>
      <t>(suma columnas R, S, T y U)</t>
    </r>
  </si>
  <si>
    <t>Total Costo Actual Anual</t>
  </si>
  <si>
    <t>Evaluación Preliminar por la Agencia o municipio, para determinar Ahorro Anual</t>
  </si>
  <si>
    <t>Costo Total Anual Proyectado</t>
  </si>
  <si>
    <r>
      <t>An</t>
    </r>
    <r>
      <rPr>
        <b/>
        <sz val="14"/>
        <rFont val="Calibri"/>
        <family val="2"/>
      </rPr>
      <t>á</t>
    </r>
    <r>
      <rPr>
        <b/>
        <sz val="14"/>
        <rFont val="Calibri"/>
        <family val="2"/>
      </rPr>
      <t xml:space="preserve">lisis Preliminar de  Neto Anual </t>
    </r>
    <r>
      <rPr>
        <i/>
        <sz val="14"/>
        <rFont val="Calibri"/>
        <family val="2"/>
      </rPr>
      <t>(columna O menos columna V)</t>
    </r>
  </si>
</sst>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00_);_(&quot;$&quot;* \(#,##0.00\);_(&quot;$&quot;* &quot;-&quot;??_);_(@_)"/>
    <numFmt numFmtId="165" formatCode="m/d/yyyy;@"/>
    <numFmt numFmtId="166" formatCode="0.000%"/>
    <numFmt numFmtId="167" formatCode="_(* #,##0_);_(* \(#,##0\);_(* &quot;-&quot;??_);_(@_)"/>
    <numFmt numFmtId="168" formatCode="0.00000%"/>
  </numFmts>
  <fonts count="119">
    <font>
      <sz val="11"/>
      <color theme="1"/>
      <name val="Calibri"/>
      <family val="2"/>
    </font>
    <font>
      <sz val="11"/>
      <color indexed="8"/>
      <name val="Calibri"/>
      <family val="2"/>
    </font>
    <font>
      <b/>
      <sz val="14"/>
      <color indexed="8"/>
      <name val="Calibri"/>
      <family val="2"/>
    </font>
    <font>
      <b/>
      <sz val="13"/>
      <color indexed="8"/>
      <name val="Calibri"/>
      <family val="2"/>
    </font>
    <font>
      <sz val="13"/>
      <color indexed="8"/>
      <name val="Calibri"/>
      <family val="2"/>
    </font>
    <font>
      <sz val="14"/>
      <color indexed="8"/>
      <name val="Calibri"/>
      <family val="2"/>
    </font>
    <font>
      <sz val="14"/>
      <name val="Calibri"/>
      <family val="2"/>
    </font>
    <font>
      <b/>
      <u val="doubleAccounting"/>
      <sz val="14"/>
      <color indexed="8"/>
      <name val="Calibri"/>
      <family val="2"/>
    </font>
    <font>
      <b/>
      <sz val="18"/>
      <color indexed="8"/>
      <name val="Calibri"/>
      <family val="2"/>
    </font>
    <font>
      <sz val="18"/>
      <color indexed="8"/>
      <name val="Calibri"/>
      <family val="2"/>
    </font>
    <font>
      <b/>
      <sz val="20"/>
      <color indexed="8"/>
      <name val="Calibri"/>
      <family val="2"/>
    </font>
    <font>
      <b/>
      <sz val="11"/>
      <color indexed="8"/>
      <name val="Calibri"/>
      <family val="2"/>
    </font>
    <font>
      <b/>
      <sz val="12"/>
      <color indexed="9"/>
      <name val="Calibri"/>
      <family val="2"/>
    </font>
    <font>
      <b/>
      <sz val="12"/>
      <color indexed="8"/>
      <name val="Calibri"/>
      <family val="2"/>
    </font>
    <font>
      <sz val="12"/>
      <color indexed="8"/>
      <name val="Calibri"/>
      <family val="2"/>
    </font>
    <font>
      <b/>
      <sz val="22"/>
      <color indexed="8"/>
      <name val="Calibri"/>
      <family val="2"/>
    </font>
    <font>
      <b/>
      <sz val="11"/>
      <name val="Calibri"/>
      <family val="2"/>
    </font>
    <font>
      <sz val="10"/>
      <color indexed="8"/>
      <name val="Calibri"/>
      <family val="2"/>
    </font>
    <font>
      <b/>
      <sz val="10"/>
      <color indexed="8"/>
      <name val="Calibri"/>
      <family val="2"/>
    </font>
    <font>
      <b/>
      <sz val="20"/>
      <color indexed="63"/>
      <name val="Calibri"/>
      <family val="2"/>
    </font>
    <font>
      <b/>
      <sz val="10.5"/>
      <color indexed="8"/>
      <name val="Calibri"/>
      <family val="2"/>
    </font>
    <font>
      <sz val="10.5"/>
      <color indexed="8"/>
      <name val="Calibri"/>
      <family val="2"/>
    </font>
    <font>
      <b/>
      <sz val="11"/>
      <color indexed="16"/>
      <name val="Calibri"/>
      <family val="2"/>
    </font>
    <font>
      <b/>
      <i/>
      <sz val="18"/>
      <color indexed="8"/>
      <name val="Calibri"/>
      <family val="2"/>
    </font>
    <font>
      <b/>
      <i/>
      <sz val="16"/>
      <color indexed="8"/>
      <name val="Calibri"/>
      <family val="2"/>
    </font>
    <font>
      <b/>
      <sz val="16"/>
      <color indexed="8"/>
      <name val="Calibri"/>
      <family val="2"/>
    </font>
    <font>
      <b/>
      <i/>
      <sz val="18"/>
      <color indexed="16"/>
      <name val="Calibri"/>
      <family val="2"/>
    </font>
    <font>
      <b/>
      <u val="single"/>
      <sz val="18"/>
      <name val="Calibri"/>
      <family val="2"/>
    </font>
    <font>
      <i/>
      <sz val="20"/>
      <color indexed="63"/>
      <name val="Calibri"/>
      <family val="2"/>
    </font>
    <font>
      <b/>
      <sz val="14"/>
      <color indexed="63"/>
      <name val="Calibri"/>
      <family val="2"/>
    </font>
    <font>
      <b/>
      <i/>
      <sz val="14"/>
      <color indexed="63"/>
      <name val="Calibri"/>
      <family val="2"/>
    </font>
    <font>
      <b/>
      <i/>
      <sz val="12"/>
      <color indexed="63"/>
      <name val="Calibri"/>
      <family val="2"/>
    </font>
    <font>
      <sz val="10"/>
      <color indexed="19"/>
      <name val="Calibri"/>
      <family val="2"/>
    </font>
    <font>
      <sz val="16"/>
      <color indexed="8"/>
      <name val="Calibri"/>
      <family val="2"/>
    </font>
    <font>
      <b/>
      <u val="singleAccounting"/>
      <sz val="14"/>
      <color indexed="8"/>
      <name val="Calibri"/>
      <family val="2"/>
    </font>
    <font>
      <b/>
      <sz val="14"/>
      <color indexed="9"/>
      <name val="Calibri"/>
      <family val="2"/>
    </font>
    <font>
      <b/>
      <sz val="14"/>
      <name val="Calibri"/>
      <family val="2"/>
    </font>
    <font>
      <b/>
      <sz val="14"/>
      <color indexed="16"/>
      <name val="Calibri"/>
      <family val="2"/>
    </font>
    <font>
      <b/>
      <sz val="12"/>
      <color indexed="63"/>
      <name val="Calibri"/>
      <family val="2"/>
    </font>
    <font>
      <i/>
      <sz val="14"/>
      <color indexed="8"/>
      <name val="Calibri"/>
      <family val="2"/>
    </font>
    <font>
      <i/>
      <sz val="14"/>
      <name val="Calibri"/>
      <family val="2"/>
    </font>
    <font>
      <b/>
      <sz val="16"/>
      <name val="Calibri"/>
      <family val="2"/>
    </font>
    <font>
      <b/>
      <u val="single"/>
      <sz val="16"/>
      <color indexed="8"/>
      <name val="Calibri"/>
      <family val="2"/>
    </font>
    <font>
      <sz val="10"/>
      <name val="Arial"/>
      <family val="2"/>
    </font>
    <font>
      <sz val="16"/>
      <name val="Calibri"/>
      <family val="2"/>
    </font>
    <font>
      <sz val="8.4"/>
      <color indexed="8"/>
      <name val="Calibri"/>
      <family val="2"/>
    </font>
    <font>
      <i/>
      <sz val="16"/>
      <color indexed="16"/>
      <name val="Calibri"/>
      <family val="2"/>
    </font>
    <font>
      <b/>
      <sz val="12"/>
      <color indexed="16"/>
      <name val="Calibri"/>
      <family val="2"/>
    </font>
    <font>
      <b/>
      <sz val="12"/>
      <name val="Calibri"/>
      <family val="2"/>
    </font>
    <font>
      <b/>
      <u val="single"/>
      <sz val="12"/>
      <color indexed="8"/>
      <name val="Calibri"/>
      <family val="2"/>
    </font>
    <font>
      <i/>
      <sz val="12"/>
      <color indexed="8"/>
      <name val="Calibri"/>
      <family val="2"/>
    </font>
    <font>
      <b/>
      <sz val="14"/>
      <color indexed="8"/>
      <name val="Georg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theme="1"/>
      <name val="Calibri"/>
      <family val="2"/>
    </font>
    <font>
      <b/>
      <sz val="14"/>
      <color theme="1"/>
      <name val="Calibri"/>
      <family val="2"/>
    </font>
    <font>
      <sz val="14"/>
      <color theme="1"/>
      <name val="Calibri"/>
      <family val="2"/>
    </font>
    <font>
      <b/>
      <u val="doubleAccounting"/>
      <sz val="14"/>
      <color theme="1"/>
      <name val="Calibri"/>
      <family val="2"/>
    </font>
    <font>
      <sz val="18"/>
      <color theme="1"/>
      <name val="Calibri"/>
      <family val="2"/>
    </font>
    <font>
      <sz val="12"/>
      <color theme="1"/>
      <name val="Calibri"/>
      <family val="2"/>
    </font>
    <font>
      <b/>
      <sz val="12"/>
      <color theme="1"/>
      <name val="Calibri"/>
      <family val="2"/>
    </font>
    <font>
      <sz val="10"/>
      <color theme="1"/>
      <name val="Calibri"/>
      <family val="2"/>
    </font>
    <font>
      <b/>
      <sz val="10"/>
      <color theme="1"/>
      <name val="Calibri"/>
      <family val="2"/>
    </font>
    <font>
      <sz val="10.5"/>
      <color theme="1"/>
      <name val="Calibri"/>
      <family val="2"/>
    </font>
    <font>
      <b/>
      <sz val="11"/>
      <color theme="5" tint="-0.4999699890613556"/>
      <name val="Calibri"/>
      <family val="2"/>
    </font>
    <font>
      <b/>
      <sz val="10.5"/>
      <color theme="1"/>
      <name val="Calibri"/>
      <family val="2"/>
    </font>
    <font>
      <b/>
      <sz val="20"/>
      <color theme="1"/>
      <name val="Calibri"/>
      <family val="2"/>
    </font>
    <font>
      <b/>
      <sz val="18"/>
      <color theme="1"/>
      <name val="Calibri"/>
      <family val="2"/>
    </font>
    <font>
      <b/>
      <i/>
      <sz val="18"/>
      <color theme="5" tint="-0.4999699890613556"/>
      <name val="Calibri"/>
      <family val="2"/>
    </font>
    <font>
      <sz val="10"/>
      <color theme="2" tint="-0.7499799728393555"/>
      <name val="Calibri"/>
      <family val="2"/>
    </font>
    <font>
      <b/>
      <i/>
      <sz val="16"/>
      <color theme="1"/>
      <name val="Calibri"/>
      <family val="2"/>
    </font>
    <font>
      <b/>
      <sz val="14"/>
      <color theme="5" tint="-0.4999699890613556"/>
      <name val="Calibri"/>
      <family val="2"/>
    </font>
    <font>
      <b/>
      <i/>
      <sz val="18"/>
      <color theme="1"/>
      <name val="Calibri"/>
      <family val="2"/>
    </font>
    <font>
      <b/>
      <u val="singleAccounting"/>
      <sz val="14"/>
      <color theme="1"/>
      <name val="Calibri"/>
      <family val="2"/>
    </font>
    <font>
      <b/>
      <sz val="16"/>
      <color theme="1"/>
      <name val="Calibri"/>
      <family val="2"/>
    </font>
    <font>
      <sz val="16"/>
      <color theme="1"/>
      <name val="Calibri"/>
      <family val="2"/>
    </font>
    <font>
      <i/>
      <sz val="16"/>
      <color theme="5" tint="-0.4999699890613556"/>
      <name val="Calibri"/>
      <family val="2"/>
    </font>
    <font>
      <b/>
      <sz val="12"/>
      <color theme="5" tint="-0.4999699890613556"/>
      <name val="Calibri"/>
      <family val="2"/>
    </font>
    <font>
      <i/>
      <sz val="12"/>
      <color theme="1"/>
      <name val="Calibri"/>
      <family val="2"/>
    </font>
    <font>
      <b/>
      <sz val="13"/>
      <color theme="1"/>
      <name val="Calibri"/>
      <family val="2"/>
    </font>
    <font>
      <b/>
      <sz val="20"/>
      <color theme="1" tint="0.24998000264167786"/>
      <name val="Calibri"/>
      <family val="2"/>
    </font>
    <font>
      <b/>
      <i/>
      <sz val="14"/>
      <color theme="1" tint="0.24998000264167786"/>
      <name val="Calibri"/>
      <family val="2"/>
    </font>
    <font>
      <b/>
      <u val="single"/>
      <sz val="16"/>
      <color theme="1"/>
      <name val="Calibri"/>
      <family val="2"/>
    </font>
    <font>
      <b/>
      <sz val="14"/>
      <color theme="0"/>
      <name val="Calibri"/>
      <family val="2"/>
    </font>
    <font>
      <b/>
      <sz val="14"/>
      <color theme="1" tint="0.24998000264167786"/>
      <name val="Calibri"/>
      <family val="2"/>
    </font>
    <font>
      <b/>
      <sz val="12"/>
      <color theme="0"/>
      <name val="Calibri"/>
      <family val="2"/>
    </font>
    <font>
      <b/>
      <i/>
      <sz val="12"/>
      <color theme="1" tint="0.24998000264167786"/>
      <name val="Calibri"/>
      <family val="2"/>
    </font>
    <font>
      <b/>
      <u val="single"/>
      <sz val="12"/>
      <color theme="1"/>
      <name val="Calibri"/>
      <family val="2"/>
    </font>
    <font>
      <b/>
      <sz val="12"/>
      <color theme="1" tint="0.24998000264167786"/>
      <name val="Calibri"/>
      <family val="2"/>
    </font>
    <font>
      <b/>
      <sz val="22"/>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7FEB0"/>
        <bgColor indexed="64"/>
      </patternFill>
    </fill>
    <fill>
      <patternFill patternType="solid">
        <fgColor theme="0" tint="-0.1499900072813034"/>
        <bgColor indexed="64"/>
      </patternFill>
    </fill>
    <fill>
      <patternFill patternType="solid">
        <fgColor theme="2" tint="-0.4999699890613556"/>
        <bgColor indexed="64"/>
      </patternFill>
    </fill>
    <fill>
      <patternFill patternType="solid">
        <fgColor rgb="FFF9FECE"/>
        <bgColor indexed="64"/>
      </patternFill>
    </fill>
    <fill>
      <patternFill patternType="solid">
        <fgColor theme="8" tint="-0.4999699890613556"/>
        <bgColor indexed="64"/>
      </patternFill>
    </fill>
    <fill>
      <patternFill patternType="solid">
        <fgColor theme="1" tint="0.49998000264167786"/>
        <bgColor indexed="64"/>
      </patternFill>
    </fill>
    <fill>
      <patternFill patternType="solid">
        <fgColor theme="1" tint="0.34999001026153564"/>
        <bgColor indexed="64"/>
      </patternFill>
    </fill>
    <fill>
      <patternFill patternType="solid">
        <fgColor theme="2" tint="-0.7499799728393555"/>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medium">
        <color theme="0" tint="-0.3499799966812134"/>
      </left>
      <right style="medium">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thin"/>
      <top style="medium"/>
      <bottom style="medium"/>
    </border>
    <border>
      <left style="thin"/>
      <right style="thin"/>
      <top style="medium"/>
      <bottom style="medium"/>
    </border>
    <border>
      <left/>
      <right style="thin"/>
      <top style="medium"/>
      <bottom style="medium"/>
    </border>
    <border>
      <left style="thin"/>
      <right style="medium"/>
      <top style="medium"/>
      <bottom style="medium"/>
    </border>
    <border>
      <left style="thin"/>
      <right/>
      <top style="medium"/>
      <bottom style="medium"/>
    </border>
    <border>
      <left/>
      <right/>
      <top/>
      <bottom style="medium">
        <color theme="0" tint="-0.3499799966812134"/>
      </bottom>
    </border>
    <border>
      <left/>
      <right/>
      <top style="thin">
        <color theme="0" tint="-0.3499799966812134"/>
      </top>
      <bottom style="medium">
        <color theme="0" tint="-0.3499799966812134"/>
      </bottom>
    </border>
    <border>
      <left/>
      <right/>
      <top/>
      <bottom style="thin">
        <color theme="0" tint="-0.3499799966812134"/>
      </bottom>
    </border>
    <border>
      <left/>
      <right/>
      <top style="thin">
        <color theme="0" tint="-0.3499799966812134"/>
      </top>
      <bottom style="thin">
        <color theme="0" tint="-0.3499799966812134"/>
      </bottom>
    </border>
    <border>
      <left style="medium">
        <color theme="0" tint="-0.3499799966812134"/>
      </left>
      <right/>
      <top/>
      <botto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thin">
        <color theme="0" tint="-0.3499799966812134"/>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4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18">
    <xf numFmtId="0" fontId="0" fillId="0" borderId="0" xfId="0" applyFont="1" applyAlignment="1">
      <alignment/>
    </xf>
    <xf numFmtId="0" fontId="83" fillId="0" borderId="0" xfId="0" applyFont="1" applyFill="1" applyAlignment="1">
      <alignment/>
    </xf>
    <xf numFmtId="0" fontId="83" fillId="0" borderId="0" xfId="0" applyFont="1" applyFill="1" applyAlignment="1">
      <alignment horizontal="center"/>
    </xf>
    <xf numFmtId="0" fontId="83" fillId="0" borderId="0" xfId="0" applyFont="1" applyFill="1" applyBorder="1" applyAlignment="1">
      <alignment/>
    </xf>
    <xf numFmtId="0" fontId="84" fillId="0" borderId="0" xfId="0" applyFont="1" applyFill="1" applyBorder="1" applyAlignment="1">
      <alignment horizontal="center" vertical="center" wrapText="1"/>
    </xf>
    <xf numFmtId="0" fontId="84" fillId="0" borderId="0" xfId="0" applyFont="1" applyFill="1" applyBorder="1" applyAlignment="1">
      <alignment horizontal="center" vertical="center"/>
    </xf>
    <xf numFmtId="0" fontId="85" fillId="0" borderId="0" xfId="0" applyFont="1" applyFill="1" applyAlignment="1">
      <alignment/>
    </xf>
    <xf numFmtId="0" fontId="84" fillId="0" borderId="0" xfId="0" applyFont="1" applyFill="1" applyBorder="1" applyAlignment="1">
      <alignment horizontal="center"/>
    </xf>
    <xf numFmtId="9" fontId="84" fillId="0" borderId="0" xfId="0" applyNumberFormat="1" applyFont="1" applyFill="1" applyBorder="1" applyAlignment="1">
      <alignment horizontal="center" wrapText="1"/>
    </xf>
    <xf numFmtId="0" fontId="85" fillId="0" borderId="0" xfId="0" applyFont="1" applyFill="1" applyAlignment="1">
      <alignment vertical="center"/>
    </xf>
    <xf numFmtId="0" fontId="85" fillId="0" borderId="0" xfId="0" applyFont="1" applyFill="1" applyBorder="1" applyAlignment="1">
      <alignment vertical="center"/>
    </xf>
    <xf numFmtId="0" fontId="85" fillId="0" borderId="0" xfId="0" applyFont="1" applyFill="1" applyAlignment="1">
      <alignment horizontal="center"/>
    </xf>
    <xf numFmtId="0" fontId="85" fillId="0" borderId="0" xfId="0" applyFont="1" applyFill="1" applyBorder="1" applyAlignment="1">
      <alignment/>
    </xf>
    <xf numFmtId="0" fontId="84" fillId="0" borderId="0" xfId="0" applyFont="1" applyFill="1" applyAlignment="1">
      <alignment horizontal="center" vertical="center"/>
    </xf>
    <xf numFmtId="0" fontId="84" fillId="0" borderId="0" xfId="0" applyFont="1" applyFill="1" applyAlignment="1">
      <alignment horizontal="left" vertical="center"/>
    </xf>
    <xf numFmtId="164" fontId="86" fillId="0" borderId="10" xfId="0" applyNumberFormat="1" applyFont="1" applyFill="1" applyBorder="1" applyAlignment="1">
      <alignment horizontal="center" vertical="center"/>
    </xf>
    <xf numFmtId="164" fontId="86" fillId="0" borderId="11" xfId="0" applyNumberFormat="1" applyFont="1" applyFill="1" applyBorder="1" applyAlignment="1">
      <alignment horizontal="center" vertical="center"/>
    </xf>
    <xf numFmtId="164" fontId="86" fillId="0" borderId="12" xfId="0" applyNumberFormat="1" applyFont="1" applyFill="1" applyBorder="1" applyAlignment="1">
      <alignment horizontal="center" vertical="center"/>
    </xf>
    <xf numFmtId="0" fontId="84" fillId="0" borderId="0" xfId="0" applyFont="1" applyFill="1" applyAlignment="1">
      <alignment vertical="center"/>
    </xf>
    <xf numFmtId="0" fontId="87" fillId="0" borderId="0" xfId="0" applyFont="1" applyFill="1" applyAlignment="1">
      <alignment/>
    </xf>
    <xf numFmtId="0" fontId="84" fillId="0" borderId="13" xfId="0" applyFont="1" applyFill="1" applyBorder="1" applyAlignment="1">
      <alignment horizontal="center" vertical="center"/>
    </xf>
    <xf numFmtId="9" fontId="84" fillId="0" borderId="0" xfId="0" applyNumberFormat="1" applyFont="1" applyFill="1" applyBorder="1" applyAlignment="1">
      <alignment horizontal="center" vertical="center" wrapText="1"/>
    </xf>
    <xf numFmtId="0" fontId="88" fillId="0" borderId="0" xfId="0" applyFont="1" applyFill="1" applyAlignment="1">
      <alignment/>
    </xf>
    <xf numFmtId="0" fontId="89" fillId="0" borderId="0" xfId="0" applyFont="1" applyFill="1" applyBorder="1" applyAlignment="1">
      <alignment horizontal="center" vertical="center" wrapText="1"/>
    </xf>
    <xf numFmtId="0" fontId="89" fillId="0" borderId="0" xfId="0" applyFont="1" applyFill="1" applyBorder="1" applyAlignment="1">
      <alignment horizontal="center" vertical="center"/>
    </xf>
    <xf numFmtId="164" fontId="88" fillId="0" borderId="0" xfId="44" applyFont="1" applyFill="1" applyBorder="1" applyAlignment="1">
      <alignment horizontal="center" vertical="center"/>
    </xf>
    <xf numFmtId="0" fontId="0" fillId="0" borderId="0" xfId="0" applyFont="1" applyFill="1" applyAlignment="1">
      <alignment/>
    </xf>
    <xf numFmtId="0" fontId="81" fillId="0" borderId="0" xfId="0" applyFont="1" applyFill="1" applyBorder="1" applyAlignment="1">
      <alignment horizontal="center" vertical="center" wrapText="1"/>
    </xf>
    <xf numFmtId="0" fontId="81" fillId="0" borderId="0" xfId="0" applyFont="1" applyFill="1" applyBorder="1" applyAlignment="1">
      <alignment horizontal="center" vertical="center"/>
    </xf>
    <xf numFmtId="0" fontId="90"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Alignment="1">
      <alignment horizontal="center"/>
    </xf>
    <xf numFmtId="0" fontId="90" fillId="0" borderId="0" xfId="0" applyFont="1" applyFill="1" applyAlignment="1">
      <alignment horizontal="left"/>
    </xf>
    <xf numFmtId="0" fontId="90" fillId="0" borderId="0" xfId="0" applyFont="1" applyFill="1" applyBorder="1" applyAlignment="1">
      <alignment/>
    </xf>
    <xf numFmtId="0" fontId="90" fillId="0" borderId="0" xfId="0" applyFont="1" applyFill="1" applyAlignment="1">
      <alignment/>
    </xf>
    <xf numFmtId="0" fontId="91" fillId="0" borderId="0" xfId="0" applyFont="1" applyFill="1" applyAlignment="1">
      <alignment vertical="center"/>
    </xf>
    <xf numFmtId="0" fontId="92" fillId="0" borderId="0" xfId="0" applyFont="1" applyFill="1" applyAlignment="1">
      <alignment/>
    </xf>
    <xf numFmtId="9" fontId="81" fillId="0" borderId="0" xfId="0" applyNumberFormat="1" applyFont="1" applyFill="1" applyBorder="1" applyAlignment="1">
      <alignment horizontal="center" vertical="center" wrapText="1"/>
    </xf>
    <xf numFmtId="9" fontId="93" fillId="0" borderId="0" xfId="0" applyNumberFormat="1" applyFont="1" applyFill="1" applyBorder="1" applyAlignment="1">
      <alignment horizontal="center" vertical="center" wrapText="1"/>
    </xf>
    <xf numFmtId="9" fontId="93" fillId="0" borderId="0" xfId="0" applyNumberFormat="1" applyFont="1" applyFill="1" applyBorder="1" applyAlignment="1" quotePrefix="1">
      <alignment horizontal="center" vertical="center" wrapText="1"/>
    </xf>
    <xf numFmtId="9" fontId="16" fillId="33" borderId="14" xfId="0" applyNumberFormat="1" applyFont="1" applyFill="1" applyBorder="1" applyAlignment="1">
      <alignment horizontal="center" vertical="center" wrapText="1"/>
    </xf>
    <xf numFmtId="9" fontId="94" fillId="34" borderId="14" xfId="0" applyNumberFormat="1" applyFont="1" applyFill="1" applyBorder="1" applyAlignment="1">
      <alignment horizontal="center" vertical="center" wrapText="1"/>
    </xf>
    <xf numFmtId="0" fontId="95" fillId="35" borderId="0" xfId="0" applyFont="1" applyFill="1" applyAlignment="1">
      <alignment horizontal="center"/>
    </xf>
    <xf numFmtId="0" fontId="96" fillId="35" borderId="0" xfId="0" applyFont="1" applyFill="1" applyAlignment="1">
      <alignment horizontal="center"/>
    </xf>
    <xf numFmtId="9" fontId="96" fillId="35" borderId="0" xfId="0" applyNumberFormat="1" applyFont="1" applyFill="1" applyAlignment="1">
      <alignment/>
    </xf>
    <xf numFmtId="0" fontId="96" fillId="35" borderId="0" xfId="0" applyFont="1" applyFill="1" applyAlignment="1">
      <alignment/>
    </xf>
    <xf numFmtId="0" fontId="96" fillId="35" borderId="0" xfId="0" applyFont="1" applyFill="1" applyBorder="1" applyAlignment="1">
      <alignment horizontal="center"/>
    </xf>
    <xf numFmtId="0" fontId="87" fillId="35" borderId="0" xfId="0" applyFont="1" applyFill="1" applyAlignment="1">
      <alignment/>
    </xf>
    <xf numFmtId="0" fontId="90" fillId="35" borderId="0" xfId="0" applyFont="1" applyFill="1" applyAlignment="1">
      <alignment horizontal="center"/>
    </xf>
    <xf numFmtId="0" fontId="90" fillId="35" borderId="0" xfId="0" applyFont="1" applyFill="1" applyAlignment="1">
      <alignment horizontal="left"/>
    </xf>
    <xf numFmtId="164" fontId="90" fillId="35" borderId="0" xfId="44" applyFont="1" applyFill="1" applyBorder="1" applyAlignment="1">
      <alignment horizontal="center"/>
    </xf>
    <xf numFmtId="0" fontId="90" fillId="35" borderId="0" xfId="0" applyFont="1" applyFill="1" applyAlignment="1">
      <alignment/>
    </xf>
    <xf numFmtId="0" fontId="83" fillId="35" borderId="0" xfId="0" applyFont="1" applyFill="1" applyAlignment="1">
      <alignment/>
    </xf>
    <xf numFmtId="0" fontId="92" fillId="35" borderId="0" xfId="0" applyFont="1" applyFill="1" applyAlignment="1">
      <alignment/>
    </xf>
    <xf numFmtId="0" fontId="97" fillId="35" borderId="0" xfId="0" applyFont="1" applyFill="1" applyAlignment="1">
      <alignment horizontal="center" vertical="top"/>
    </xf>
    <xf numFmtId="0" fontId="90" fillId="0" borderId="0" xfId="0" applyFont="1" applyFill="1" applyAlignment="1">
      <alignment horizontal="center" vertical="center"/>
    </xf>
    <xf numFmtId="0" fontId="98" fillId="35" borderId="0" xfId="0" applyFont="1" applyFill="1" applyAlignment="1">
      <alignment horizontal="center" vertical="center"/>
    </xf>
    <xf numFmtId="9" fontId="98" fillId="35" borderId="0" xfId="0" applyNumberFormat="1" applyFont="1" applyFill="1" applyAlignment="1">
      <alignment horizontal="center" vertical="center"/>
    </xf>
    <xf numFmtId="0" fontId="98" fillId="35" borderId="0" xfId="0" applyFont="1" applyFill="1" applyBorder="1" applyAlignment="1">
      <alignment horizontal="center" vertical="center"/>
    </xf>
    <xf numFmtId="0" fontId="90" fillId="0" borderId="0" xfId="0" applyFont="1" applyAlignment="1">
      <alignment/>
    </xf>
    <xf numFmtId="0" fontId="98" fillId="35" borderId="0" xfId="0" applyFont="1" applyFill="1" applyAlignment="1">
      <alignment horizontal="center"/>
    </xf>
    <xf numFmtId="0" fontId="98" fillId="35" borderId="0" xfId="0" applyFont="1" applyFill="1" applyBorder="1" applyAlignment="1">
      <alignment horizontal="center"/>
    </xf>
    <xf numFmtId="0" fontId="99" fillId="35" borderId="0" xfId="0" applyFont="1" applyFill="1" applyAlignment="1">
      <alignment horizontal="left"/>
    </xf>
    <xf numFmtId="0" fontId="92" fillId="0" borderId="0" xfId="0" applyFont="1" applyAlignment="1">
      <alignment/>
    </xf>
    <xf numFmtId="164" fontId="85" fillId="0" borderId="15" xfId="44" applyFont="1" applyFill="1" applyBorder="1" applyAlignment="1">
      <alignment horizontal="center" vertical="center"/>
    </xf>
    <xf numFmtId="41" fontId="85" fillId="0" borderId="15" xfId="42" applyNumberFormat="1" applyFont="1" applyFill="1" applyBorder="1" applyAlignment="1">
      <alignment horizontal="center" vertical="center"/>
    </xf>
    <xf numFmtId="0" fontId="85" fillId="0" borderId="15" xfId="0" applyFont="1" applyFill="1" applyBorder="1" applyAlignment="1">
      <alignment horizontal="center" vertical="center"/>
    </xf>
    <xf numFmtId="0" fontId="84" fillId="0" borderId="0" xfId="0" applyNumberFormat="1" applyFont="1" applyFill="1" applyBorder="1" applyAlignment="1">
      <alignment horizontal="center" wrapText="1"/>
    </xf>
    <xf numFmtId="1" fontId="84" fillId="0" borderId="0" xfId="0" applyNumberFormat="1" applyFont="1" applyFill="1" applyBorder="1" applyAlignment="1">
      <alignment horizontal="center" wrapText="1"/>
    </xf>
    <xf numFmtId="0" fontId="85" fillId="0" borderId="15" xfId="0" applyFont="1" applyFill="1" applyBorder="1" applyAlignment="1">
      <alignment vertical="center"/>
    </xf>
    <xf numFmtId="1" fontId="85" fillId="0" borderId="15" xfId="0" applyNumberFormat="1" applyFont="1" applyFill="1" applyBorder="1" applyAlignment="1">
      <alignment vertical="center"/>
    </xf>
    <xf numFmtId="0" fontId="89" fillId="36" borderId="16"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17" xfId="0" applyFont="1" applyFill="1" applyBorder="1" applyAlignment="1">
      <alignment horizontal="center" vertical="center" wrapText="1"/>
    </xf>
    <xf numFmtId="0" fontId="84" fillId="36" borderId="16" xfId="0" applyFont="1" applyFill="1" applyBorder="1" applyAlignment="1">
      <alignment horizontal="center" vertical="center" wrapText="1"/>
    </xf>
    <xf numFmtId="0" fontId="84" fillId="36" borderId="17" xfId="0" applyFont="1" applyFill="1" applyBorder="1" applyAlignment="1">
      <alignment horizontal="center" vertical="center"/>
    </xf>
    <xf numFmtId="0" fontId="84" fillId="36" borderId="17" xfId="0" applyFont="1" applyFill="1" applyBorder="1" applyAlignment="1">
      <alignment horizontal="center" vertical="center" wrapText="1"/>
    </xf>
    <xf numFmtId="0" fontId="84" fillId="34" borderId="18" xfId="0" applyNumberFormat="1" applyFont="1" applyFill="1" applyBorder="1" applyAlignment="1">
      <alignment horizontal="center" vertical="center" wrapText="1"/>
    </xf>
    <xf numFmtId="0" fontId="84" fillId="34" borderId="17" xfId="0" applyNumberFormat="1" applyFont="1" applyFill="1" applyBorder="1" applyAlignment="1">
      <alignment horizontal="center" vertical="center" wrapText="1"/>
    </xf>
    <xf numFmtId="0" fontId="84" fillId="34" borderId="19" xfId="0" applyNumberFormat="1" applyFont="1" applyFill="1" applyBorder="1" applyAlignment="1">
      <alignment horizontal="center" vertical="center" wrapText="1"/>
    </xf>
    <xf numFmtId="0" fontId="84" fillId="4" borderId="18" xfId="0" applyNumberFormat="1" applyFont="1" applyFill="1" applyBorder="1" applyAlignment="1">
      <alignment horizontal="center" vertical="center" wrapText="1"/>
    </xf>
    <xf numFmtId="0" fontId="84" fillId="4" borderId="17" xfId="0" applyNumberFormat="1" applyFont="1" applyFill="1" applyBorder="1" applyAlignment="1">
      <alignment horizontal="center" vertical="center" wrapText="1"/>
    </xf>
    <xf numFmtId="0" fontId="84" fillId="4" borderId="19" xfId="0" applyNumberFormat="1" applyFont="1" applyFill="1" applyBorder="1" applyAlignment="1">
      <alignment horizontal="center" vertical="center" wrapText="1"/>
    </xf>
    <xf numFmtId="164" fontId="88" fillId="0" borderId="15" xfId="44" applyFont="1" applyFill="1" applyBorder="1" applyAlignment="1">
      <alignment horizontal="center" vertical="center"/>
    </xf>
    <xf numFmtId="41" fontId="88" fillId="0" borderId="15" xfId="42" applyNumberFormat="1" applyFont="1" applyFill="1" applyBorder="1" applyAlignment="1">
      <alignment horizontal="center" vertical="center"/>
    </xf>
    <xf numFmtId="0" fontId="85" fillId="0" borderId="15" xfId="0" applyNumberFormat="1" applyFont="1" applyFill="1" applyBorder="1" applyAlignment="1">
      <alignment vertical="center"/>
    </xf>
    <xf numFmtId="168" fontId="100" fillId="0" borderId="0" xfId="0" applyNumberFormat="1" applyFont="1" applyFill="1" applyBorder="1" applyAlignment="1">
      <alignment horizontal="center" vertical="center" wrapText="1"/>
    </xf>
    <xf numFmtId="0" fontId="83" fillId="35" borderId="0" xfId="0" applyFont="1" applyFill="1" applyBorder="1" applyAlignment="1">
      <alignment/>
    </xf>
    <xf numFmtId="1" fontId="85" fillId="0" borderId="15" xfId="0" applyNumberFormat="1" applyFont="1" applyFill="1" applyBorder="1" applyAlignment="1">
      <alignment horizontal="center" vertical="center"/>
    </xf>
    <xf numFmtId="164" fontId="85" fillId="0" borderId="15" xfId="44" applyFont="1" applyFill="1" applyBorder="1" applyAlignment="1">
      <alignment horizontal="left" vertical="center"/>
    </xf>
    <xf numFmtId="0" fontId="85" fillId="0" borderId="15" xfId="42" applyNumberFormat="1" applyFont="1" applyFill="1" applyBorder="1" applyAlignment="1">
      <alignment horizontal="center" vertical="center"/>
    </xf>
    <xf numFmtId="164" fontId="85" fillId="35" borderId="0" xfId="44" applyFont="1" applyFill="1" applyBorder="1" applyAlignment="1">
      <alignment horizontal="center" vertical="center"/>
    </xf>
    <xf numFmtId="0" fontId="85" fillId="35" borderId="0" xfId="0" applyFont="1" applyFill="1" applyAlignment="1">
      <alignment horizontal="center"/>
    </xf>
    <xf numFmtId="0" fontId="85" fillId="35" borderId="0" xfId="0" applyFont="1" applyFill="1" applyAlignment="1">
      <alignment horizontal="left"/>
    </xf>
    <xf numFmtId="9" fontId="84" fillId="34" borderId="17" xfId="0" applyNumberFormat="1" applyFont="1" applyFill="1" applyBorder="1" applyAlignment="1">
      <alignment horizontal="center" vertical="center" wrapText="1"/>
    </xf>
    <xf numFmtId="9" fontId="84" fillId="36" borderId="17" xfId="0" applyNumberFormat="1" applyFont="1" applyFill="1" applyBorder="1" applyAlignment="1">
      <alignment horizontal="center" vertical="center" wrapText="1"/>
    </xf>
    <xf numFmtId="10" fontId="100" fillId="0" borderId="0" xfId="0" applyNumberFormat="1" applyFont="1" applyFill="1" applyBorder="1" applyAlignment="1">
      <alignment horizontal="center" vertical="center" wrapText="1"/>
    </xf>
    <xf numFmtId="0" fontId="85" fillId="0" borderId="15" xfId="0" applyFont="1" applyFill="1" applyBorder="1" applyAlignment="1">
      <alignment horizontal="left" vertical="center"/>
    </xf>
    <xf numFmtId="0" fontId="83" fillId="35" borderId="0" xfId="0" applyFont="1" applyFill="1" applyAlignment="1">
      <alignment horizontal="center"/>
    </xf>
    <xf numFmtId="0" fontId="101" fillId="35" borderId="0" xfId="0" applyFont="1" applyFill="1" applyAlignment="1">
      <alignment horizontal="left"/>
    </xf>
    <xf numFmtId="164" fontId="86" fillId="37" borderId="10" xfId="0" applyNumberFormat="1" applyFont="1" applyFill="1" applyBorder="1" applyAlignment="1">
      <alignment horizontal="center" vertical="center"/>
    </xf>
    <xf numFmtId="164" fontId="86" fillId="38" borderId="10" xfId="0" applyNumberFormat="1" applyFont="1" applyFill="1" applyBorder="1" applyAlignment="1">
      <alignment horizontal="center" vertical="center"/>
    </xf>
    <xf numFmtId="164" fontId="102" fillId="38" borderId="10" xfId="0" applyNumberFormat="1" applyFont="1" applyFill="1" applyBorder="1" applyAlignment="1">
      <alignment horizontal="center" vertical="center"/>
    </xf>
    <xf numFmtId="164" fontId="86" fillId="38" borderId="12" xfId="0" applyNumberFormat="1" applyFont="1" applyFill="1" applyBorder="1" applyAlignment="1">
      <alignment horizontal="center" vertical="center"/>
    </xf>
    <xf numFmtId="9" fontId="84" fillId="39" borderId="17" xfId="0" applyNumberFormat="1" applyFont="1" applyFill="1" applyBorder="1" applyAlignment="1">
      <alignment horizontal="center" vertical="center" wrapText="1"/>
    </xf>
    <xf numFmtId="9" fontId="84" fillId="39" borderId="20" xfId="0" applyNumberFormat="1" applyFont="1" applyFill="1" applyBorder="1" applyAlignment="1">
      <alignment horizontal="center" vertical="center" wrapText="1"/>
    </xf>
    <xf numFmtId="166" fontId="100" fillId="0" borderId="0" xfId="0" applyNumberFormat="1" applyFont="1" applyFill="1" applyBorder="1" applyAlignment="1" quotePrefix="1">
      <alignment horizontal="center" vertical="center" wrapText="1"/>
    </xf>
    <xf numFmtId="9" fontId="100" fillId="0" borderId="0" xfId="0" applyNumberFormat="1" applyFont="1" applyFill="1" applyBorder="1" applyAlignment="1">
      <alignment horizontal="center" vertical="center" wrapText="1"/>
    </xf>
    <xf numFmtId="9" fontId="100" fillId="0" borderId="0" xfId="0" applyNumberFormat="1" applyFont="1" applyFill="1" applyBorder="1" applyAlignment="1" quotePrefix="1">
      <alignment horizontal="center" vertical="center" wrapText="1"/>
    </xf>
    <xf numFmtId="165" fontId="85" fillId="0" borderId="15" xfId="0" applyNumberFormat="1" applyFont="1" applyFill="1" applyBorder="1" applyAlignment="1">
      <alignment horizontal="center" vertical="center"/>
    </xf>
    <xf numFmtId="164" fontId="85" fillId="0" borderId="15" xfId="44" applyNumberFormat="1" applyFont="1" applyFill="1" applyBorder="1" applyAlignment="1">
      <alignment horizontal="center" vertical="center"/>
    </xf>
    <xf numFmtId="0" fontId="85" fillId="0" borderId="15" xfId="0" applyFont="1" applyFill="1" applyBorder="1" applyAlignment="1">
      <alignment horizontal="left" vertical="center" wrapText="1"/>
    </xf>
    <xf numFmtId="165" fontId="6" fillId="0" borderId="15" xfId="0" applyNumberFormat="1" applyFont="1" applyFill="1" applyBorder="1" applyAlignment="1">
      <alignment horizontal="center" vertical="center"/>
    </xf>
    <xf numFmtId="164" fontId="85" fillId="0" borderId="15" xfId="44" applyFont="1" applyFill="1" applyBorder="1" applyAlignment="1">
      <alignment vertical="center"/>
    </xf>
    <xf numFmtId="165" fontId="85" fillId="0" borderId="15" xfId="0" applyNumberFormat="1" applyFont="1" applyFill="1" applyBorder="1" applyAlignment="1">
      <alignment horizontal="center" vertical="center" wrapText="1"/>
    </xf>
    <xf numFmtId="0" fontId="6" fillId="0" borderId="15" xfId="0" applyFont="1" applyFill="1" applyBorder="1" applyAlignment="1">
      <alignment horizontal="left" vertical="center"/>
    </xf>
    <xf numFmtId="0" fontId="85" fillId="35" borderId="0" xfId="0" applyFont="1" applyFill="1" applyBorder="1" applyAlignment="1">
      <alignment horizontal="center" vertical="center"/>
    </xf>
    <xf numFmtId="165" fontId="85" fillId="35" borderId="0" xfId="0" applyNumberFormat="1" applyFont="1" applyFill="1" applyBorder="1" applyAlignment="1">
      <alignment horizontal="center" vertical="center"/>
    </xf>
    <xf numFmtId="41" fontId="85" fillId="35" borderId="0" xfId="42" applyNumberFormat="1" applyFont="1" applyFill="1" applyBorder="1" applyAlignment="1">
      <alignment horizontal="center" vertical="center"/>
    </xf>
    <xf numFmtId="0" fontId="100" fillId="0" borderId="13" xfId="0" applyFont="1" applyFill="1" applyBorder="1" applyAlignment="1">
      <alignment horizontal="center" vertical="center"/>
    </xf>
    <xf numFmtId="164" fontId="85" fillId="37" borderId="15" xfId="44" applyFont="1" applyFill="1" applyBorder="1" applyAlignment="1">
      <alignment horizontal="center" vertical="center"/>
    </xf>
    <xf numFmtId="0" fontId="103" fillId="34" borderId="0" xfId="0" applyFont="1" applyFill="1" applyBorder="1" applyAlignment="1" applyProtection="1">
      <alignment wrapText="1"/>
      <protection locked="0"/>
    </xf>
    <xf numFmtId="0" fontId="103" fillId="34" borderId="0" xfId="0" applyFont="1" applyFill="1" applyBorder="1" applyAlignment="1" applyProtection="1">
      <alignment/>
      <protection locked="0"/>
    </xf>
    <xf numFmtId="0" fontId="104" fillId="34" borderId="0" xfId="0" applyFont="1" applyFill="1" applyBorder="1" applyAlignment="1" applyProtection="1">
      <alignment/>
      <protection locked="0"/>
    </xf>
    <xf numFmtId="0" fontId="104" fillId="34" borderId="0" xfId="0" applyFont="1" applyFill="1" applyBorder="1" applyAlignment="1" applyProtection="1">
      <alignment/>
      <protection locked="0"/>
    </xf>
    <xf numFmtId="0" fontId="104" fillId="34" borderId="0" xfId="0" applyFont="1" applyFill="1" applyAlignment="1">
      <alignment horizontal="center"/>
    </xf>
    <xf numFmtId="0" fontId="104" fillId="34" borderId="0" xfId="0" applyFont="1" applyFill="1" applyAlignment="1">
      <alignment/>
    </xf>
    <xf numFmtId="0" fontId="85" fillId="35" borderId="0" xfId="0" applyFont="1" applyFill="1" applyAlignment="1">
      <alignment vertical="center"/>
    </xf>
    <xf numFmtId="0" fontId="85" fillId="35" borderId="0" xfId="0" applyFont="1" applyFill="1" applyBorder="1" applyAlignment="1">
      <alignment vertical="center"/>
    </xf>
    <xf numFmtId="0" fontId="85" fillId="35" borderId="0" xfId="0" applyFont="1" applyFill="1" applyAlignment="1">
      <alignment/>
    </xf>
    <xf numFmtId="0" fontId="85" fillId="35" borderId="0" xfId="0" applyFont="1" applyFill="1" applyBorder="1" applyAlignment="1">
      <alignment/>
    </xf>
    <xf numFmtId="0" fontId="87" fillId="34" borderId="0" xfId="0" applyFont="1" applyFill="1" applyBorder="1" applyAlignment="1" applyProtection="1">
      <alignment/>
      <protection locked="0"/>
    </xf>
    <xf numFmtId="0" fontId="44" fillId="35" borderId="0" xfId="55" applyFont="1" applyFill="1" applyBorder="1" applyAlignment="1" applyProtection="1">
      <alignment/>
      <protection locked="0"/>
    </xf>
    <xf numFmtId="0" fontId="44" fillId="35" borderId="0" xfId="55" applyFont="1" applyFill="1" applyBorder="1" applyAlignment="1" applyProtection="1">
      <alignment horizontal="left"/>
      <protection locked="0"/>
    </xf>
    <xf numFmtId="0" fontId="104" fillId="35" borderId="0" xfId="0" applyFont="1" applyFill="1" applyAlignment="1">
      <alignment vertical="center"/>
    </xf>
    <xf numFmtId="0" fontId="88" fillId="35" borderId="0" xfId="0" applyFont="1" applyFill="1" applyAlignment="1">
      <alignment/>
    </xf>
    <xf numFmtId="0" fontId="83" fillId="40" borderId="0" xfId="0" applyFont="1" applyFill="1" applyAlignment="1">
      <alignment/>
    </xf>
    <xf numFmtId="164" fontId="85" fillId="0" borderId="15" xfId="0" applyNumberFormat="1" applyFont="1" applyFill="1" applyBorder="1" applyAlignment="1">
      <alignment vertical="center"/>
    </xf>
    <xf numFmtId="0" fontId="84" fillId="37" borderId="19" xfId="0" applyNumberFormat="1" applyFont="1" applyFill="1" applyBorder="1" applyAlignment="1">
      <alignment horizontal="center" vertical="center" wrapText="1"/>
    </xf>
    <xf numFmtId="0" fontId="96" fillId="35" borderId="21" xfId="0" applyFont="1" applyFill="1" applyBorder="1" applyAlignment="1">
      <alignment horizontal="center"/>
    </xf>
    <xf numFmtId="0" fontId="83" fillId="35" borderId="21" xfId="0" applyFont="1" applyFill="1" applyBorder="1" applyAlignment="1">
      <alignment/>
    </xf>
    <xf numFmtId="0" fontId="85" fillId="35" borderId="0" xfId="0" applyFont="1" applyFill="1" applyBorder="1" applyAlignment="1">
      <alignment horizontal="center"/>
    </xf>
    <xf numFmtId="0" fontId="84" fillId="35" borderId="0" xfId="0" applyFont="1" applyFill="1" applyBorder="1" applyAlignment="1">
      <alignment horizontal="center" vertical="center"/>
    </xf>
    <xf numFmtId="0" fontId="84" fillId="35" borderId="13" xfId="0" applyFont="1" applyFill="1" applyBorder="1" applyAlignment="1">
      <alignment horizontal="center" vertical="center"/>
    </xf>
    <xf numFmtId="0" fontId="0" fillId="35" borderId="0" xfId="0" applyFill="1" applyAlignment="1">
      <alignment/>
    </xf>
    <xf numFmtId="0" fontId="105" fillId="35" borderId="0" xfId="0" applyFont="1" applyFill="1" applyAlignment="1">
      <alignment vertical="center"/>
    </xf>
    <xf numFmtId="0" fontId="89" fillId="37" borderId="17" xfId="0" applyFont="1" applyFill="1" applyBorder="1" applyAlignment="1">
      <alignment horizontal="center" vertical="center" wrapText="1"/>
    </xf>
    <xf numFmtId="9" fontId="89" fillId="37" borderId="17" xfId="0" applyNumberFormat="1" applyFont="1" applyFill="1" applyBorder="1" applyAlignment="1">
      <alignment horizontal="center" vertical="center" wrapText="1"/>
    </xf>
    <xf numFmtId="10" fontId="106" fillId="0" borderId="0" xfId="0" applyNumberFormat="1" applyFont="1" applyFill="1" applyBorder="1" applyAlignment="1">
      <alignment horizontal="center" vertical="center" wrapText="1"/>
    </xf>
    <xf numFmtId="9" fontId="89" fillId="0" borderId="0" xfId="0" applyNumberFormat="1" applyFont="1" applyFill="1" applyBorder="1" applyAlignment="1">
      <alignment horizontal="center" vertical="center" wrapText="1"/>
    </xf>
    <xf numFmtId="0" fontId="88" fillId="0" borderId="15" xfId="0" applyNumberFormat="1" applyFont="1" applyFill="1" applyBorder="1" applyAlignment="1">
      <alignment horizontal="center" vertical="center"/>
    </xf>
    <xf numFmtId="0" fontId="88" fillId="0" borderId="15" xfId="0" applyFont="1" applyFill="1" applyBorder="1" applyAlignment="1">
      <alignment horizontal="left" vertical="center"/>
    </xf>
    <xf numFmtId="167" fontId="88" fillId="0" borderId="15" xfId="42" applyNumberFormat="1" applyFont="1" applyFill="1" applyBorder="1" applyAlignment="1">
      <alignment horizontal="center" vertical="center"/>
    </xf>
    <xf numFmtId="0" fontId="88" fillId="0" borderId="15" xfId="42" applyNumberFormat="1" applyFont="1" applyFill="1" applyBorder="1" applyAlignment="1">
      <alignment horizontal="center" vertical="center"/>
    </xf>
    <xf numFmtId="49" fontId="88" fillId="0" borderId="15" xfId="0" applyNumberFormat="1" applyFont="1" applyFill="1" applyBorder="1" applyAlignment="1">
      <alignment horizontal="left" vertical="center"/>
    </xf>
    <xf numFmtId="1" fontId="88" fillId="0" borderId="15" xfId="42" applyNumberFormat="1" applyFont="1" applyFill="1" applyBorder="1" applyAlignment="1">
      <alignment horizontal="center" vertical="center"/>
    </xf>
    <xf numFmtId="0" fontId="88" fillId="35" borderId="0" xfId="42" applyNumberFormat="1" applyFont="1" applyFill="1" applyBorder="1" applyAlignment="1">
      <alignment horizontal="center" vertical="center"/>
    </xf>
    <xf numFmtId="49" fontId="88" fillId="35" borderId="0" xfId="0" applyNumberFormat="1" applyFont="1" applyFill="1" applyBorder="1" applyAlignment="1">
      <alignment horizontal="left" vertical="center"/>
    </xf>
    <xf numFmtId="1" fontId="88" fillId="35" borderId="0" xfId="42" applyNumberFormat="1" applyFont="1" applyFill="1" applyBorder="1" applyAlignment="1">
      <alignment horizontal="center" vertical="center"/>
    </xf>
    <xf numFmtId="41" fontId="88" fillId="35" borderId="0" xfId="42" applyNumberFormat="1" applyFont="1" applyFill="1" applyBorder="1" applyAlignment="1">
      <alignment horizontal="center" vertical="center"/>
    </xf>
    <xf numFmtId="164" fontId="88" fillId="35" borderId="0" xfId="44" applyFont="1" applyFill="1" applyBorder="1" applyAlignment="1">
      <alignment horizontal="center" vertical="center"/>
    </xf>
    <xf numFmtId="164" fontId="88" fillId="41" borderId="22" xfId="44" applyFont="1" applyFill="1" applyBorder="1" applyAlignment="1">
      <alignment horizontal="center" vertical="center"/>
    </xf>
    <xf numFmtId="0" fontId="89" fillId="34" borderId="0" xfId="0" applyFont="1" applyFill="1" applyBorder="1" applyAlignment="1" applyProtection="1">
      <alignment/>
      <protection locked="0"/>
    </xf>
    <xf numFmtId="0" fontId="107" fillId="34" borderId="0" xfId="0" applyFont="1" applyFill="1" applyBorder="1" applyAlignment="1" applyProtection="1">
      <alignment/>
      <protection locked="0"/>
    </xf>
    <xf numFmtId="0" fontId="88" fillId="34" borderId="0" xfId="0" applyFont="1" applyFill="1" applyBorder="1" applyAlignment="1" applyProtection="1">
      <alignment/>
      <protection locked="0"/>
    </xf>
    <xf numFmtId="0" fontId="88" fillId="34" borderId="0" xfId="0" applyFont="1" applyFill="1" applyBorder="1" applyAlignment="1" applyProtection="1">
      <alignment/>
      <protection locked="0"/>
    </xf>
    <xf numFmtId="0" fontId="108" fillId="35" borderId="0" xfId="0" applyFont="1" applyFill="1" applyBorder="1" applyAlignment="1">
      <alignment/>
    </xf>
    <xf numFmtId="0" fontId="95" fillId="35" borderId="0" xfId="0" applyFont="1" applyFill="1" applyAlignment="1">
      <alignment horizontal="center"/>
    </xf>
    <xf numFmtId="0" fontId="95" fillId="35" borderId="0" xfId="0" applyFont="1" applyFill="1" applyAlignment="1">
      <alignment horizontal="center"/>
    </xf>
    <xf numFmtId="9" fontId="94" fillId="34" borderId="0" xfId="0" applyNumberFormat="1" applyFont="1" applyFill="1" applyBorder="1" applyAlignment="1">
      <alignment horizontal="center" vertical="center" wrapText="1"/>
    </xf>
    <xf numFmtId="0" fontId="85" fillId="0" borderId="15" xfId="0" applyNumberFormat="1" applyFont="1" applyFill="1" applyBorder="1" applyAlignment="1">
      <alignment horizontal="center" vertical="center"/>
    </xf>
    <xf numFmtId="0" fontId="109" fillId="39" borderId="0" xfId="0" applyFont="1" applyFill="1" applyAlignment="1">
      <alignment horizontal="center"/>
    </xf>
    <xf numFmtId="0" fontId="110" fillId="0" borderId="0" xfId="0" applyFont="1" applyFill="1" applyAlignment="1">
      <alignment horizontal="center"/>
    </xf>
    <xf numFmtId="0" fontId="85" fillId="35" borderId="0" xfId="0" applyFont="1" applyFill="1" applyBorder="1" applyAlignment="1">
      <alignment horizontal="left" vertical="center"/>
    </xf>
    <xf numFmtId="0" fontId="99" fillId="35" borderId="0" xfId="0" applyFont="1" applyFill="1" applyAlignment="1">
      <alignment horizontal="left"/>
    </xf>
    <xf numFmtId="0" fontId="111" fillId="34" borderId="23" xfId="0" applyFont="1" applyFill="1" applyBorder="1" applyAlignment="1" applyProtection="1">
      <alignment horizontal="center"/>
      <protection locked="0"/>
    </xf>
    <xf numFmtId="0" fontId="103" fillId="34" borderId="24" xfId="0" applyFont="1" applyFill="1" applyBorder="1" applyAlignment="1" applyProtection="1">
      <alignment horizontal="center"/>
      <protection locked="0"/>
    </xf>
    <xf numFmtId="0" fontId="103" fillId="34" borderId="23" xfId="0" applyFont="1" applyFill="1" applyBorder="1" applyAlignment="1" applyProtection="1">
      <alignment horizontal="center"/>
      <protection locked="0"/>
    </xf>
    <xf numFmtId="0" fontId="27" fillId="35" borderId="0" xfId="0" applyFont="1" applyFill="1" applyAlignment="1">
      <alignment horizontal="center"/>
    </xf>
    <xf numFmtId="0" fontId="41" fillId="33" borderId="25"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locked="0"/>
    </xf>
    <xf numFmtId="0" fontId="103" fillId="34" borderId="0" xfId="0" applyFont="1" applyFill="1" applyBorder="1" applyAlignment="1" applyProtection="1">
      <alignment horizontal="center" vertical="center" wrapText="1"/>
      <protection locked="0"/>
    </xf>
    <xf numFmtId="9" fontId="36" fillId="33" borderId="26" xfId="0" applyNumberFormat="1" applyFont="1" applyFill="1" applyBorder="1" applyAlignment="1">
      <alignment horizontal="center" vertical="center" wrapText="1"/>
    </xf>
    <xf numFmtId="9" fontId="36" fillId="33" borderId="27" xfId="0" applyNumberFormat="1" applyFont="1" applyFill="1" applyBorder="1" applyAlignment="1">
      <alignment horizontal="center" vertical="center" wrapText="1"/>
    </xf>
    <xf numFmtId="0" fontId="112" fillId="42" borderId="28" xfId="0" applyFont="1" applyFill="1" applyBorder="1" applyAlignment="1">
      <alignment horizontal="center" vertical="center"/>
    </xf>
    <xf numFmtId="0" fontId="112" fillId="42" borderId="29" xfId="0" applyFont="1" applyFill="1" applyBorder="1" applyAlignment="1">
      <alignment horizontal="center" vertical="center"/>
    </xf>
    <xf numFmtId="0" fontId="112" fillId="42" borderId="30" xfId="0" applyFont="1" applyFill="1" applyBorder="1" applyAlignment="1">
      <alignment horizontal="center" vertical="center"/>
    </xf>
    <xf numFmtId="0" fontId="112" fillId="43" borderId="28" xfId="0" applyFont="1" applyFill="1" applyBorder="1" applyAlignment="1">
      <alignment horizontal="center" vertical="center"/>
    </xf>
    <xf numFmtId="0" fontId="112" fillId="43" borderId="29" xfId="0" applyFont="1" applyFill="1" applyBorder="1" applyAlignment="1">
      <alignment horizontal="center" vertical="center"/>
    </xf>
    <xf numFmtId="0" fontId="112" fillId="44" borderId="29" xfId="0" applyFont="1" applyFill="1" applyBorder="1" applyAlignment="1">
      <alignment horizontal="center" vertical="center"/>
    </xf>
    <xf numFmtId="0" fontId="112" fillId="44" borderId="30" xfId="0" applyFont="1" applyFill="1" applyBorder="1" applyAlignment="1">
      <alignment horizontal="center" vertical="center"/>
    </xf>
    <xf numFmtId="0" fontId="113" fillId="35" borderId="0" xfId="0" applyFont="1" applyFill="1" applyAlignment="1">
      <alignment horizontal="center" vertical="center" wrapText="1"/>
    </xf>
    <xf numFmtId="0" fontId="114" fillId="42" borderId="28" xfId="0" applyFont="1" applyFill="1" applyBorder="1" applyAlignment="1">
      <alignment horizontal="center" vertical="center"/>
    </xf>
    <xf numFmtId="0" fontId="114" fillId="42" borderId="29" xfId="0" applyFont="1" applyFill="1" applyBorder="1" applyAlignment="1">
      <alignment horizontal="center" vertical="center"/>
    </xf>
    <xf numFmtId="0" fontId="114" fillId="42" borderId="30" xfId="0" applyFont="1" applyFill="1" applyBorder="1" applyAlignment="1">
      <alignment horizontal="center" vertical="center"/>
    </xf>
    <xf numFmtId="0" fontId="115" fillId="35" borderId="0" xfId="0" applyFont="1" applyFill="1" applyAlignment="1">
      <alignment horizontal="center" vertical="center" wrapText="1"/>
    </xf>
    <xf numFmtId="0" fontId="116" fillId="34" borderId="23" xfId="0" applyFont="1" applyFill="1" applyBorder="1" applyAlignment="1" applyProtection="1">
      <alignment horizontal="center"/>
      <protection locked="0"/>
    </xf>
    <xf numFmtId="0" fontId="89" fillId="34" borderId="24" xfId="0" applyFont="1" applyFill="1" applyBorder="1" applyAlignment="1" applyProtection="1">
      <alignment horizontal="center"/>
      <protection locked="0"/>
    </xf>
    <xf numFmtId="0" fontId="89" fillId="34" borderId="23" xfId="0" applyFont="1" applyFill="1" applyBorder="1" applyAlignment="1" applyProtection="1">
      <alignment horizontal="center"/>
      <protection locked="0"/>
    </xf>
    <xf numFmtId="0" fontId="48" fillId="33" borderId="25" xfId="0" applyFont="1" applyFill="1" applyBorder="1" applyAlignment="1" applyProtection="1">
      <alignment horizontal="center" vertical="center"/>
      <protection locked="0"/>
    </xf>
    <xf numFmtId="0" fontId="48" fillId="33" borderId="0" xfId="0" applyFont="1" applyFill="1" applyBorder="1" applyAlignment="1" applyProtection="1">
      <alignment horizontal="center" vertical="center"/>
      <protection locked="0"/>
    </xf>
    <xf numFmtId="0" fontId="114" fillId="45" borderId="29" xfId="0" applyFont="1" applyFill="1" applyBorder="1" applyAlignment="1">
      <alignment horizontal="center" vertical="center"/>
    </xf>
    <xf numFmtId="0" fontId="117" fillId="0" borderId="0" xfId="0" applyFont="1" applyFill="1" applyAlignment="1">
      <alignment horizontal="center"/>
    </xf>
    <xf numFmtId="0" fontId="85" fillId="35" borderId="0" xfId="0" applyFont="1" applyFill="1" applyAlignment="1">
      <alignment horizontal="left"/>
    </xf>
    <xf numFmtId="0" fontId="85" fillId="35" borderId="31" xfId="0" applyFont="1" applyFill="1" applyBorder="1" applyAlignment="1">
      <alignment horizontal="left" vertical="top" wrapText="1"/>
    </xf>
    <xf numFmtId="0" fontId="85" fillId="35" borderId="0" xfId="0" applyFont="1" applyFill="1" applyBorder="1" applyAlignment="1">
      <alignment horizontal="left" vertical="top" wrapText="1"/>
    </xf>
    <xf numFmtId="0" fontId="95" fillId="35" borderId="0" xfId="0" applyFont="1" applyFill="1" applyAlignment="1">
      <alignment horizontal="center" vertical="center"/>
    </xf>
    <xf numFmtId="0" fontId="95" fillId="35" borderId="0" xfId="0" applyFont="1" applyFill="1" applyAlignment="1">
      <alignment horizontal="center"/>
    </xf>
    <xf numFmtId="0" fontId="101" fillId="35" borderId="0" xfId="0" applyFont="1" applyFill="1" applyBorder="1" applyAlignment="1">
      <alignment horizontal="left"/>
    </xf>
    <xf numFmtId="0" fontId="84" fillId="46" borderId="32" xfId="0" applyFont="1" applyFill="1" applyBorder="1" applyAlignment="1">
      <alignment horizontal="center" vertical="center"/>
    </xf>
    <xf numFmtId="0" fontId="84" fillId="46" borderId="33" xfId="0" applyFont="1" applyFill="1" applyBorder="1" applyAlignment="1">
      <alignment horizontal="center" vertical="center"/>
    </xf>
    <xf numFmtId="0" fontId="84" fillId="46" borderId="34" xfId="0" applyFont="1" applyFill="1" applyBorder="1" applyAlignment="1">
      <alignment horizontal="center" vertical="center"/>
    </xf>
    <xf numFmtId="0" fontId="112" fillId="42" borderId="33" xfId="0" applyFont="1" applyFill="1" applyBorder="1" applyAlignment="1">
      <alignment horizontal="center" vertical="center"/>
    </xf>
    <xf numFmtId="0" fontId="112" fillId="42" borderId="34" xfId="0" applyFont="1" applyFill="1" applyBorder="1" applyAlignment="1">
      <alignment horizontal="center" vertical="center"/>
    </xf>
    <xf numFmtId="9" fontId="118" fillId="35" borderId="0" xfId="0" applyNumberFormat="1" applyFont="1" applyFill="1" applyAlignment="1">
      <alignment horizontal="center"/>
    </xf>
    <xf numFmtId="0" fontId="84" fillId="16" borderId="28" xfId="0" applyFont="1" applyFill="1" applyBorder="1" applyAlignment="1">
      <alignment horizontal="center" vertical="center"/>
    </xf>
    <xf numFmtId="0" fontId="84" fillId="16" borderId="29" xfId="0" applyFont="1" applyFill="1" applyBorder="1" applyAlignment="1">
      <alignment horizontal="center" vertical="center"/>
    </xf>
    <xf numFmtId="0" fontId="84" fillId="16" borderId="3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62"/>
  <sheetViews>
    <sheetView tabSelected="1" view="pageBreakPreview" zoomScale="60" zoomScaleNormal="70" zoomScalePageLayoutView="0" workbookViewId="0" topLeftCell="A1">
      <selection activeCell="O17" sqref="O17"/>
    </sheetView>
  </sheetViews>
  <sheetFormatPr defaultColWidth="9.140625" defaultRowHeight="15"/>
  <cols>
    <col min="1" max="1" width="15.421875" style="31" customWidth="1"/>
    <col min="2" max="2" width="30.57421875" style="32" customWidth="1"/>
    <col min="3" max="3" width="11.140625" style="31" customWidth="1"/>
    <col min="4" max="4" width="15.00390625" style="31" customWidth="1"/>
    <col min="5" max="5" width="15.8515625" style="31" customWidth="1"/>
    <col min="6" max="6" width="16.7109375" style="31" customWidth="1"/>
    <col min="7" max="7" width="17.8515625" style="31" customWidth="1"/>
    <col min="8" max="9" width="18.00390625" style="31" customWidth="1"/>
    <col min="10" max="14" width="18.421875" style="31" customWidth="1"/>
    <col min="15" max="17" width="19.8515625" style="31" customWidth="1"/>
    <col min="18" max="21" width="18.421875" style="31" customWidth="1"/>
    <col min="22" max="22" width="19.421875" style="31" customWidth="1"/>
    <col min="23" max="23" width="21.8515625" style="31" customWidth="1"/>
    <col min="24" max="28" width="9.140625" style="33" customWidth="1"/>
    <col min="29" max="16384" width="9.140625" style="34" customWidth="1"/>
  </cols>
  <sheetData>
    <row r="1" spans="1:23" ht="21">
      <c r="A1" s="132" t="s">
        <v>102</v>
      </c>
      <c r="B1" s="49"/>
      <c r="C1" s="48"/>
      <c r="D1" s="48"/>
      <c r="E1" s="48"/>
      <c r="F1" s="48"/>
      <c r="G1" s="48"/>
      <c r="H1" s="48"/>
      <c r="I1" s="48"/>
      <c r="J1" s="48"/>
      <c r="K1" s="48"/>
      <c r="L1" s="48"/>
      <c r="M1" s="48"/>
      <c r="N1" s="48"/>
      <c r="O1" s="48"/>
      <c r="P1" s="48"/>
      <c r="Q1" s="48"/>
      <c r="R1" s="48"/>
      <c r="S1" s="48"/>
      <c r="T1" s="48"/>
      <c r="U1" s="48"/>
      <c r="V1" s="48"/>
      <c r="W1" s="48"/>
    </row>
    <row r="2" spans="1:23" ht="21">
      <c r="A2" s="133" t="s">
        <v>103</v>
      </c>
      <c r="B2" s="49"/>
      <c r="C2" s="48"/>
      <c r="D2" s="48"/>
      <c r="E2" s="48"/>
      <c r="F2" s="48"/>
      <c r="G2" s="48"/>
      <c r="H2" s="48"/>
      <c r="I2" s="48"/>
      <c r="J2" s="48"/>
      <c r="K2" s="48"/>
      <c r="L2" s="48"/>
      <c r="M2" s="48"/>
      <c r="N2" s="48"/>
      <c r="O2" s="48"/>
      <c r="P2" s="48"/>
      <c r="Q2" s="48"/>
      <c r="R2" s="48"/>
      <c r="S2" s="48"/>
      <c r="T2" s="48"/>
      <c r="U2" s="48"/>
      <c r="V2" s="48"/>
      <c r="W2" s="48"/>
    </row>
    <row r="3" spans="1:23" ht="21">
      <c r="A3" s="133" t="s">
        <v>99</v>
      </c>
      <c r="B3" s="49"/>
      <c r="C3" s="48"/>
      <c r="D3" s="48"/>
      <c r="E3" s="48"/>
      <c r="F3" s="48"/>
      <c r="G3" s="48"/>
      <c r="H3" s="48"/>
      <c r="I3" s="48"/>
      <c r="J3" s="48"/>
      <c r="K3" s="48"/>
      <c r="L3" s="48"/>
      <c r="M3" s="48"/>
      <c r="N3" s="48"/>
      <c r="O3" s="48"/>
      <c r="P3" s="48"/>
      <c r="Q3" s="48"/>
      <c r="R3" s="48"/>
      <c r="S3" s="48"/>
      <c r="T3" s="48"/>
      <c r="U3" s="48"/>
      <c r="V3" s="48"/>
      <c r="W3" s="48"/>
    </row>
    <row r="4" spans="1:23" ht="21">
      <c r="A4" s="134" t="s">
        <v>100</v>
      </c>
      <c r="B4" s="49"/>
      <c r="C4" s="48"/>
      <c r="D4" s="48"/>
      <c r="E4" s="48"/>
      <c r="F4" s="48"/>
      <c r="G4" s="48"/>
      <c r="H4" s="48"/>
      <c r="I4" s="48"/>
      <c r="J4" s="48"/>
      <c r="K4" s="48"/>
      <c r="L4" s="48"/>
      <c r="M4" s="48"/>
      <c r="N4" s="48"/>
      <c r="O4" s="48"/>
      <c r="P4" s="48"/>
      <c r="Q4" s="48"/>
      <c r="R4" s="48"/>
      <c r="S4" s="48"/>
      <c r="T4" s="48"/>
      <c r="U4" s="48"/>
      <c r="V4" s="48"/>
      <c r="W4" s="48"/>
    </row>
    <row r="5" spans="1:23" ht="21">
      <c r="A5" s="134" t="s">
        <v>101</v>
      </c>
      <c r="B5" s="49"/>
      <c r="C5" s="48"/>
      <c r="D5" s="48"/>
      <c r="E5" s="48"/>
      <c r="F5" s="48"/>
      <c r="G5" s="48"/>
      <c r="H5" s="48"/>
      <c r="I5" s="48"/>
      <c r="J5" s="48"/>
      <c r="K5" s="48"/>
      <c r="L5" s="48"/>
      <c r="M5" s="48"/>
      <c r="N5" s="48"/>
      <c r="O5" s="48"/>
      <c r="P5" s="48"/>
      <c r="Q5" s="48"/>
      <c r="R5" s="48"/>
      <c r="S5" s="48"/>
      <c r="T5" s="48"/>
      <c r="U5" s="48"/>
      <c r="V5" s="48"/>
      <c r="W5" s="48"/>
    </row>
    <row r="6" spans="1:23" s="1" customFormat="1" ht="23.25" customHeight="1">
      <c r="A6" s="145" t="s">
        <v>143</v>
      </c>
      <c r="B6" s="54"/>
      <c r="C6" s="54"/>
      <c r="D6" s="54"/>
      <c r="E6" s="54"/>
      <c r="F6" s="54"/>
      <c r="G6" s="54"/>
      <c r="H6" s="54"/>
      <c r="I6" s="54"/>
      <c r="J6" s="54"/>
      <c r="K6" s="54"/>
      <c r="L6" s="54"/>
      <c r="M6" s="54"/>
      <c r="N6" s="54"/>
      <c r="O6" s="54"/>
      <c r="P6" s="54"/>
      <c r="Q6" s="54"/>
      <c r="R6" s="54"/>
      <c r="S6" s="54"/>
      <c r="T6" s="54"/>
      <c r="U6" s="54"/>
      <c r="V6" s="54"/>
      <c r="W6" s="54"/>
    </row>
    <row r="7" spans="1:23" s="1" customFormat="1" ht="26.25">
      <c r="A7" s="171" t="s">
        <v>19</v>
      </c>
      <c r="B7" s="171"/>
      <c r="C7" s="171"/>
      <c r="D7" s="171"/>
      <c r="E7" s="171"/>
      <c r="F7" s="171"/>
      <c r="G7" s="171"/>
      <c r="H7" s="171"/>
      <c r="I7" s="171"/>
      <c r="J7" s="171"/>
      <c r="K7" s="171"/>
      <c r="L7" s="171"/>
      <c r="M7" s="171"/>
      <c r="N7" s="171"/>
      <c r="O7" s="171"/>
      <c r="P7" s="171"/>
      <c r="Q7" s="171"/>
      <c r="R7" s="171"/>
      <c r="S7" s="171"/>
      <c r="T7" s="171"/>
      <c r="U7" s="171"/>
      <c r="V7" s="171"/>
      <c r="W7" s="171"/>
    </row>
    <row r="8" spans="1:23" s="1" customFormat="1" ht="18.75">
      <c r="A8" s="172" t="s">
        <v>104</v>
      </c>
      <c r="B8" s="172"/>
      <c r="C8" s="172"/>
      <c r="D8" s="172"/>
      <c r="E8" s="172"/>
      <c r="F8" s="172"/>
      <c r="G8" s="172"/>
      <c r="H8" s="172"/>
      <c r="I8" s="172"/>
      <c r="J8" s="172"/>
      <c r="K8" s="172"/>
      <c r="L8" s="172"/>
      <c r="M8" s="172"/>
      <c r="N8" s="172"/>
      <c r="O8" s="172"/>
      <c r="P8" s="172"/>
      <c r="Q8" s="172"/>
      <c r="R8" s="172"/>
      <c r="S8" s="172"/>
      <c r="T8" s="172"/>
      <c r="U8" s="172"/>
      <c r="V8" s="172"/>
      <c r="W8" s="172"/>
    </row>
    <row r="9" spans="1:23" s="1" customFormat="1" ht="18.75" customHeight="1">
      <c r="A9" s="178" t="s">
        <v>163</v>
      </c>
      <c r="B9" s="178"/>
      <c r="C9" s="178"/>
      <c r="D9" s="178"/>
      <c r="E9" s="178"/>
      <c r="F9" s="178"/>
      <c r="G9" s="178"/>
      <c r="H9" s="178"/>
      <c r="I9" s="178"/>
      <c r="J9" s="178"/>
      <c r="K9" s="178"/>
      <c r="L9" s="178"/>
      <c r="M9" s="178"/>
      <c r="N9" s="178"/>
      <c r="O9" s="178"/>
      <c r="P9" s="178"/>
      <c r="Q9" s="178"/>
      <c r="R9" s="178"/>
      <c r="S9" s="178"/>
      <c r="T9" s="178"/>
      <c r="U9" s="178"/>
      <c r="V9" s="178"/>
      <c r="W9" s="178"/>
    </row>
    <row r="10" spans="1:23" s="1" customFormat="1" ht="26.25">
      <c r="A10" s="174" t="s">
        <v>156</v>
      </c>
      <c r="B10" s="174"/>
      <c r="C10" s="174"/>
      <c r="D10" s="174"/>
      <c r="E10" s="42"/>
      <c r="F10" s="42"/>
      <c r="G10" s="42"/>
      <c r="H10" s="42"/>
      <c r="I10" s="42"/>
      <c r="J10" s="42"/>
      <c r="K10" s="42"/>
      <c r="L10" s="42"/>
      <c r="M10" s="42"/>
      <c r="N10" s="42"/>
      <c r="O10" s="42"/>
      <c r="P10" s="167"/>
      <c r="Q10" s="168"/>
      <c r="R10" s="42"/>
      <c r="S10" s="42"/>
      <c r="T10" s="42"/>
      <c r="U10" s="42"/>
      <c r="V10" s="42"/>
      <c r="W10" s="42"/>
    </row>
    <row r="11" spans="1:23" s="1" customFormat="1" ht="26.25">
      <c r="A11" s="174" t="s">
        <v>157</v>
      </c>
      <c r="B11" s="174"/>
      <c r="C11" s="174"/>
      <c r="D11" s="174"/>
      <c r="E11" s="42"/>
      <c r="F11" s="42"/>
      <c r="G11" s="42"/>
      <c r="H11" s="42"/>
      <c r="I11" s="42"/>
      <c r="J11" s="42"/>
      <c r="K11" s="42"/>
      <c r="L11" s="42"/>
      <c r="M11" s="42"/>
      <c r="N11" s="42"/>
      <c r="O11" s="42"/>
      <c r="P11" s="167"/>
      <c r="Q11" s="168"/>
      <c r="R11" s="42"/>
      <c r="S11" s="42"/>
      <c r="T11" s="42"/>
      <c r="U11" s="42"/>
      <c r="V11" s="42"/>
      <c r="W11" s="42"/>
    </row>
    <row r="12" spans="1:23" s="1" customFormat="1" ht="12" customHeight="1">
      <c r="A12" s="43"/>
      <c r="B12" s="43"/>
      <c r="C12" s="43"/>
      <c r="D12" s="44"/>
      <c r="E12" s="45"/>
      <c r="F12" s="43"/>
      <c r="G12" s="43"/>
      <c r="H12" s="46"/>
      <c r="I12" s="46"/>
      <c r="J12" s="46"/>
      <c r="K12" s="46"/>
      <c r="L12" s="46"/>
      <c r="M12" s="46"/>
      <c r="N12" s="46"/>
      <c r="O12" s="46"/>
      <c r="P12" s="46"/>
      <c r="Q12" s="46"/>
      <c r="R12" s="46"/>
      <c r="S12" s="46"/>
      <c r="T12" s="46"/>
      <c r="U12" s="46"/>
      <c r="V12" s="46"/>
      <c r="W12" s="46"/>
    </row>
    <row r="13" spans="1:23" s="55" customFormat="1" ht="13.5" thickBot="1">
      <c r="A13" s="56" t="s">
        <v>24</v>
      </c>
      <c r="B13" s="56" t="s">
        <v>25</v>
      </c>
      <c r="C13" s="56" t="s">
        <v>26</v>
      </c>
      <c r="D13" s="57" t="s">
        <v>27</v>
      </c>
      <c r="E13" s="56" t="s">
        <v>28</v>
      </c>
      <c r="F13" s="56" t="s">
        <v>29</v>
      </c>
      <c r="G13" s="56" t="s">
        <v>30</v>
      </c>
      <c r="H13" s="58" t="s">
        <v>31</v>
      </c>
      <c r="I13" s="58" t="s">
        <v>33</v>
      </c>
      <c r="J13" s="58" t="s">
        <v>32</v>
      </c>
      <c r="K13" s="58" t="s">
        <v>34</v>
      </c>
      <c r="L13" s="58" t="s">
        <v>35</v>
      </c>
      <c r="M13" s="58" t="s">
        <v>36</v>
      </c>
      <c r="N13" s="58" t="s">
        <v>37</v>
      </c>
      <c r="O13" s="58" t="s">
        <v>38</v>
      </c>
      <c r="P13" s="58" t="s">
        <v>39</v>
      </c>
      <c r="Q13" s="58" t="s">
        <v>40</v>
      </c>
      <c r="R13" s="58" t="s">
        <v>44</v>
      </c>
      <c r="S13" s="58" t="s">
        <v>41</v>
      </c>
      <c r="T13" s="58" t="s">
        <v>42</v>
      </c>
      <c r="U13" s="58" t="s">
        <v>43</v>
      </c>
      <c r="V13" s="55" t="s">
        <v>154</v>
      </c>
      <c r="W13" s="55" t="s">
        <v>160</v>
      </c>
    </row>
    <row r="14" spans="1:23" s="26" customFormat="1" ht="20.25" customHeight="1" thickBot="1">
      <c r="A14" s="184" t="s">
        <v>46</v>
      </c>
      <c r="B14" s="185"/>
      <c r="C14" s="185"/>
      <c r="D14" s="185"/>
      <c r="E14" s="185"/>
      <c r="F14" s="185"/>
      <c r="G14" s="186"/>
      <c r="H14" s="187" t="s">
        <v>14</v>
      </c>
      <c r="I14" s="188"/>
      <c r="J14" s="188"/>
      <c r="K14" s="188"/>
      <c r="L14" s="188"/>
      <c r="M14" s="188"/>
      <c r="N14" s="188"/>
      <c r="O14" s="188"/>
      <c r="P14" s="189" t="s">
        <v>21</v>
      </c>
      <c r="Q14" s="189"/>
      <c r="R14" s="189"/>
      <c r="S14" s="189"/>
      <c r="T14" s="189"/>
      <c r="U14" s="189"/>
      <c r="V14" s="190"/>
      <c r="W14" s="182" t="s">
        <v>165</v>
      </c>
    </row>
    <row r="15" spans="1:23" s="36" customFormat="1" ht="122.25" customHeight="1" thickBot="1">
      <c r="A15" s="74" t="s">
        <v>3</v>
      </c>
      <c r="B15" s="75" t="s">
        <v>0</v>
      </c>
      <c r="C15" s="76" t="s">
        <v>1</v>
      </c>
      <c r="D15" s="76" t="s">
        <v>4</v>
      </c>
      <c r="E15" s="76" t="s">
        <v>5</v>
      </c>
      <c r="F15" s="76" t="s">
        <v>23</v>
      </c>
      <c r="G15" s="76" t="s">
        <v>66</v>
      </c>
      <c r="H15" s="94" t="s">
        <v>9</v>
      </c>
      <c r="I15" s="94" t="s">
        <v>10</v>
      </c>
      <c r="J15" s="94" t="s">
        <v>144</v>
      </c>
      <c r="K15" s="94" t="s">
        <v>7</v>
      </c>
      <c r="L15" s="94" t="s">
        <v>8</v>
      </c>
      <c r="M15" s="94" t="s">
        <v>6</v>
      </c>
      <c r="N15" s="94" t="s">
        <v>17</v>
      </c>
      <c r="O15" s="94" t="s">
        <v>145</v>
      </c>
      <c r="P15" s="104" t="s">
        <v>159</v>
      </c>
      <c r="Q15" s="104" t="s">
        <v>158</v>
      </c>
      <c r="R15" s="104" t="s">
        <v>155</v>
      </c>
      <c r="S15" s="104" t="s">
        <v>2</v>
      </c>
      <c r="T15" s="104" t="s">
        <v>146</v>
      </c>
      <c r="U15" s="104" t="s">
        <v>67</v>
      </c>
      <c r="V15" s="105" t="s">
        <v>161</v>
      </c>
      <c r="W15" s="183"/>
    </row>
    <row r="16" spans="1:23" s="26" customFormat="1" ht="15" customHeight="1">
      <c r="A16" s="4"/>
      <c r="B16" s="5"/>
      <c r="C16" s="4"/>
      <c r="D16" s="5"/>
      <c r="E16" s="5"/>
      <c r="F16" s="4"/>
      <c r="G16" s="4"/>
      <c r="H16" s="21"/>
      <c r="I16" s="96">
        <v>0.0765</v>
      </c>
      <c r="J16" s="106">
        <v>0.14275</v>
      </c>
      <c r="K16" s="96">
        <v>0.021</v>
      </c>
      <c r="L16" s="21"/>
      <c r="M16" s="21"/>
      <c r="N16" s="21"/>
      <c r="O16" s="21"/>
      <c r="P16" s="21"/>
      <c r="Q16" s="21"/>
      <c r="R16" s="107">
        <v>0.6</v>
      </c>
      <c r="S16" s="108" t="s">
        <v>11</v>
      </c>
      <c r="T16" s="106">
        <f>14.275%+10%</f>
        <v>0.24275000000000002</v>
      </c>
      <c r="U16" s="21"/>
      <c r="V16" s="21"/>
      <c r="W16" s="21"/>
    </row>
    <row r="17" spans="1:23" s="29" customFormat="1" ht="18.75">
      <c r="A17" s="88">
        <v>5022358</v>
      </c>
      <c r="B17" s="97" t="s">
        <v>45</v>
      </c>
      <c r="C17" s="88">
        <v>59</v>
      </c>
      <c r="D17" s="109">
        <v>33330</v>
      </c>
      <c r="E17" s="110">
        <v>5000</v>
      </c>
      <c r="F17" s="65">
        <v>25</v>
      </c>
      <c r="G17" s="65">
        <v>2</v>
      </c>
      <c r="H17" s="64">
        <f>12*E17</f>
        <v>60000</v>
      </c>
      <c r="I17" s="64">
        <f>0.0765*H17</f>
        <v>4590</v>
      </c>
      <c r="J17" s="64">
        <f>0.14275*H17</f>
        <v>8565</v>
      </c>
      <c r="K17" s="64">
        <f>0.021*H17</f>
        <v>1260</v>
      </c>
      <c r="L17" s="64">
        <v>600</v>
      </c>
      <c r="M17" s="64">
        <v>1257</v>
      </c>
      <c r="N17" s="64">
        <v>500</v>
      </c>
      <c r="O17" s="64">
        <f aca="true" t="shared" si="0" ref="O17:O41">SUM(H17:N17)</f>
        <v>76772</v>
      </c>
      <c r="P17" s="64">
        <v>5850</v>
      </c>
      <c r="Q17" s="64">
        <f>P17*12</f>
        <v>70200</v>
      </c>
      <c r="R17" s="64">
        <f>+Q17*0.6</f>
        <v>42120</v>
      </c>
      <c r="S17" s="64">
        <f>0.0765*R17</f>
        <v>3222.18</v>
      </c>
      <c r="T17" s="64">
        <f>+Q17*0.24275</f>
        <v>17041.05</v>
      </c>
      <c r="U17" s="64">
        <v>1257</v>
      </c>
      <c r="V17" s="64">
        <f>SUM(R17:U17)</f>
        <v>63640.229999999996</v>
      </c>
      <c r="W17" s="120">
        <f>+O17-V17</f>
        <v>13131.770000000004</v>
      </c>
    </row>
    <row r="18" spans="1:23" s="29" customFormat="1" ht="18.75">
      <c r="A18" s="88">
        <v>76855123</v>
      </c>
      <c r="B18" s="97" t="s">
        <v>68</v>
      </c>
      <c r="C18" s="88">
        <v>57</v>
      </c>
      <c r="D18" s="109">
        <v>35931</v>
      </c>
      <c r="E18" s="64">
        <v>6250</v>
      </c>
      <c r="F18" s="65">
        <v>18</v>
      </c>
      <c r="G18" s="65">
        <v>4</v>
      </c>
      <c r="H18" s="64">
        <f>12*E18</f>
        <v>75000</v>
      </c>
      <c r="I18" s="64">
        <f aca="true" t="shared" si="1" ref="I18:I41">0.0765*H18</f>
        <v>5737.5</v>
      </c>
      <c r="J18" s="64">
        <f aca="true" t="shared" si="2" ref="J18:J41">0.14275*H18</f>
        <v>10706.25</v>
      </c>
      <c r="K18" s="64">
        <f aca="true" t="shared" si="3" ref="K18:K41">0.021*H18</f>
        <v>1575</v>
      </c>
      <c r="L18" s="64">
        <v>600</v>
      </c>
      <c r="M18" s="64">
        <v>1257</v>
      </c>
      <c r="N18" s="64">
        <v>1200</v>
      </c>
      <c r="O18" s="64">
        <f t="shared" si="0"/>
        <v>96075.75</v>
      </c>
      <c r="P18" s="64">
        <v>6750</v>
      </c>
      <c r="Q18" s="64">
        <f aca="true" t="shared" si="4" ref="Q18:Q41">P18*12</f>
        <v>81000</v>
      </c>
      <c r="R18" s="64">
        <f aca="true" t="shared" si="5" ref="R18:R41">+Q18*0.6</f>
        <v>48600</v>
      </c>
      <c r="S18" s="64">
        <f aca="true" t="shared" si="6" ref="S18:S41">0.0765*R18</f>
        <v>3717.9</v>
      </c>
      <c r="T18" s="64">
        <f aca="true" t="shared" si="7" ref="T18:T41">+Q18*0.24275</f>
        <v>19662.75</v>
      </c>
      <c r="U18" s="64">
        <v>1257</v>
      </c>
      <c r="V18" s="64">
        <f aca="true" t="shared" si="8" ref="V18:V41">SUM(R18:U18)</f>
        <v>73237.65</v>
      </c>
      <c r="W18" s="120">
        <f aca="true" t="shared" si="9" ref="W18:W41">+O18-V18</f>
        <v>22838.100000000006</v>
      </c>
    </row>
    <row r="19" spans="1:28" s="30" customFormat="1" ht="18.75">
      <c r="A19" s="88"/>
      <c r="B19" s="97"/>
      <c r="C19" s="88"/>
      <c r="D19" s="109"/>
      <c r="E19" s="64"/>
      <c r="F19" s="65"/>
      <c r="G19" s="65"/>
      <c r="H19" s="64">
        <f>12*E19</f>
        <v>0</v>
      </c>
      <c r="I19" s="64">
        <f t="shared" si="1"/>
        <v>0</v>
      </c>
      <c r="J19" s="64">
        <f t="shared" si="2"/>
        <v>0</v>
      </c>
      <c r="K19" s="64">
        <f t="shared" si="3"/>
        <v>0</v>
      </c>
      <c r="L19" s="64"/>
      <c r="M19" s="64"/>
      <c r="N19" s="64"/>
      <c r="O19" s="64">
        <f t="shared" si="0"/>
        <v>0</v>
      </c>
      <c r="P19" s="64"/>
      <c r="Q19" s="64">
        <f t="shared" si="4"/>
        <v>0</v>
      </c>
      <c r="R19" s="64">
        <f t="shared" si="5"/>
        <v>0</v>
      </c>
      <c r="S19" s="64">
        <f t="shared" si="6"/>
        <v>0</v>
      </c>
      <c r="T19" s="64">
        <f t="shared" si="7"/>
        <v>0</v>
      </c>
      <c r="U19" s="64">
        <f aca="true" t="shared" si="10" ref="U19:U41">2*M19</f>
        <v>0</v>
      </c>
      <c r="V19" s="64">
        <f t="shared" si="8"/>
        <v>0</v>
      </c>
      <c r="W19" s="120">
        <f t="shared" si="9"/>
        <v>0</v>
      </c>
      <c r="X19" s="29"/>
      <c r="Y19" s="29"/>
      <c r="Z19" s="29"/>
      <c r="AA19" s="29"/>
      <c r="AB19" s="29"/>
    </row>
    <row r="20" spans="1:23" s="29" customFormat="1" ht="18.75">
      <c r="A20" s="88"/>
      <c r="B20" s="97"/>
      <c r="C20" s="88"/>
      <c r="D20" s="109"/>
      <c r="E20" s="64"/>
      <c r="F20" s="65"/>
      <c r="G20" s="65"/>
      <c r="H20" s="64">
        <f aca="true" t="shared" si="11" ref="H20:H41">12*E20</f>
        <v>0</v>
      </c>
      <c r="I20" s="64">
        <f t="shared" si="1"/>
        <v>0</v>
      </c>
      <c r="J20" s="64">
        <f t="shared" si="2"/>
        <v>0</v>
      </c>
      <c r="K20" s="64">
        <f t="shared" si="3"/>
        <v>0</v>
      </c>
      <c r="L20" s="64"/>
      <c r="M20" s="64"/>
      <c r="N20" s="64"/>
      <c r="O20" s="64">
        <f t="shared" si="0"/>
        <v>0</v>
      </c>
      <c r="P20" s="64"/>
      <c r="Q20" s="64">
        <f t="shared" si="4"/>
        <v>0</v>
      </c>
      <c r="R20" s="64">
        <f t="shared" si="5"/>
        <v>0</v>
      </c>
      <c r="S20" s="64">
        <f t="shared" si="6"/>
        <v>0</v>
      </c>
      <c r="T20" s="64">
        <f t="shared" si="7"/>
        <v>0</v>
      </c>
      <c r="U20" s="64">
        <f t="shared" si="10"/>
        <v>0</v>
      </c>
      <c r="V20" s="64">
        <f t="shared" si="8"/>
        <v>0</v>
      </c>
      <c r="W20" s="120">
        <f t="shared" si="9"/>
        <v>0</v>
      </c>
    </row>
    <row r="21" spans="1:28" s="30" customFormat="1" ht="18.75">
      <c r="A21" s="88"/>
      <c r="B21" s="97"/>
      <c r="C21" s="88"/>
      <c r="D21" s="109"/>
      <c r="E21" s="64"/>
      <c r="F21" s="65"/>
      <c r="G21" s="65"/>
      <c r="H21" s="64">
        <f t="shared" si="11"/>
        <v>0</v>
      </c>
      <c r="I21" s="64">
        <f t="shared" si="1"/>
        <v>0</v>
      </c>
      <c r="J21" s="64">
        <f t="shared" si="2"/>
        <v>0</v>
      </c>
      <c r="K21" s="64">
        <f t="shared" si="3"/>
        <v>0</v>
      </c>
      <c r="L21" s="64"/>
      <c r="M21" s="64"/>
      <c r="N21" s="64"/>
      <c r="O21" s="64">
        <f t="shared" si="0"/>
        <v>0</v>
      </c>
      <c r="P21" s="64"/>
      <c r="Q21" s="64">
        <f t="shared" si="4"/>
        <v>0</v>
      </c>
      <c r="R21" s="64">
        <f t="shared" si="5"/>
        <v>0</v>
      </c>
      <c r="S21" s="64">
        <f t="shared" si="6"/>
        <v>0</v>
      </c>
      <c r="T21" s="64">
        <f t="shared" si="7"/>
        <v>0</v>
      </c>
      <c r="U21" s="64">
        <f t="shared" si="10"/>
        <v>0</v>
      </c>
      <c r="V21" s="64">
        <f t="shared" si="8"/>
        <v>0</v>
      </c>
      <c r="W21" s="120">
        <f t="shared" si="9"/>
        <v>0</v>
      </c>
      <c r="X21" s="29"/>
      <c r="Y21" s="29"/>
      <c r="Z21" s="29"/>
      <c r="AA21" s="29"/>
      <c r="AB21" s="29"/>
    </row>
    <row r="22" spans="1:23" s="29" customFormat="1" ht="18.75">
      <c r="A22" s="88"/>
      <c r="B22" s="111"/>
      <c r="C22" s="88"/>
      <c r="D22" s="109"/>
      <c r="E22" s="64"/>
      <c r="F22" s="65"/>
      <c r="G22" s="65"/>
      <c r="H22" s="64">
        <f t="shared" si="11"/>
        <v>0</v>
      </c>
      <c r="I22" s="64">
        <f t="shared" si="1"/>
        <v>0</v>
      </c>
      <c r="J22" s="64">
        <f t="shared" si="2"/>
        <v>0</v>
      </c>
      <c r="K22" s="64">
        <f t="shared" si="3"/>
        <v>0</v>
      </c>
      <c r="L22" s="64"/>
      <c r="M22" s="64"/>
      <c r="N22" s="64"/>
      <c r="O22" s="64">
        <f t="shared" si="0"/>
        <v>0</v>
      </c>
      <c r="P22" s="64"/>
      <c r="Q22" s="64">
        <f t="shared" si="4"/>
        <v>0</v>
      </c>
      <c r="R22" s="64">
        <f t="shared" si="5"/>
        <v>0</v>
      </c>
      <c r="S22" s="64">
        <f t="shared" si="6"/>
        <v>0</v>
      </c>
      <c r="T22" s="64">
        <f t="shared" si="7"/>
        <v>0</v>
      </c>
      <c r="U22" s="64">
        <f t="shared" si="10"/>
        <v>0</v>
      </c>
      <c r="V22" s="64">
        <f t="shared" si="8"/>
        <v>0</v>
      </c>
      <c r="W22" s="120">
        <f t="shared" si="9"/>
        <v>0</v>
      </c>
    </row>
    <row r="23" spans="1:23" s="29" customFormat="1" ht="18.75">
      <c r="A23" s="88"/>
      <c r="B23" s="97"/>
      <c r="C23" s="88"/>
      <c r="D23" s="112"/>
      <c r="E23" s="113"/>
      <c r="F23" s="65"/>
      <c r="G23" s="65"/>
      <c r="H23" s="64">
        <f t="shared" si="11"/>
        <v>0</v>
      </c>
      <c r="I23" s="64">
        <f t="shared" si="1"/>
        <v>0</v>
      </c>
      <c r="J23" s="64">
        <f t="shared" si="2"/>
        <v>0</v>
      </c>
      <c r="K23" s="64">
        <f t="shared" si="3"/>
        <v>0</v>
      </c>
      <c r="L23" s="64"/>
      <c r="M23" s="64"/>
      <c r="N23" s="64"/>
      <c r="O23" s="64">
        <f t="shared" si="0"/>
        <v>0</v>
      </c>
      <c r="P23" s="64"/>
      <c r="Q23" s="64">
        <f t="shared" si="4"/>
        <v>0</v>
      </c>
      <c r="R23" s="64">
        <f t="shared" si="5"/>
        <v>0</v>
      </c>
      <c r="S23" s="64">
        <f t="shared" si="6"/>
        <v>0</v>
      </c>
      <c r="T23" s="64">
        <f t="shared" si="7"/>
        <v>0</v>
      </c>
      <c r="U23" s="64">
        <f t="shared" si="10"/>
        <v>0</v>
      </c>
      <c r="V23" s="64">
        <f t="shared" si="8"/>
        <v>0</v>
      </c>
      <c r="W23" s="120">
        <f t="shared" si="9"/>
        <v>0</v>
      </c>
    </row>
    <row r="24" spans="1:23" s="29" customFormat="1" ht="18.75">
      <c r="A24" s="88"/>
      <c r="B24" s="97"/>
      <c r="C24" s="88"/>
      <c r="D24" s="109"/>
      <c r="E24" s="64"/>
      <c r="F24" s="65"/>
      <c r="G24" s="65"/>
      <c r="H24" s="64">
        <f t="shared" si="11"/>
        <v>0</v>
      </c>
      <c r="I24" s="64">
        <f t="shared" si="1"/>
        <v>0</v>
      </c>
      <c r="J24" s="64">
        <f t="shared" si="2"/>
        <v>0</v>
      </c>
      <c r="K24" s="64">
        <f t="shared" si="3"/>
        <v>0</v>
      </c>
      <c r="L24" s="64"/>
      <c r="M24" s="64"/>
      <c r="N24" s="64"/>
      <c r="O24" s="64">
        <f t="shared" si="0"/>
        <v>0</v>
      </c>
      <c r="P24" s="64"/>
      <c r="Q24" s="64">
        <f t="shared" si="4"/>
        <v>0</v>
      </c>
      <c r="R24" s="64">
        <f t="shared" si="5"/>
        <v>0</v>
      </c>
      <c r="S24" s="64">
        <f t="shared" si="6"/>
        <v>0</v>
      </c>
      <c r="T24" s="64">
        <f t="shared" si="7"/>
        <v>0</v>
      </c>
      <c r="U24" s="64">
        <f t="shared" si="10"/>
        <v>0</v>
      </c>
      <c r="V24" s="64">
        <f t="shared" si="8"/>
        <v>0</v>
      </c>
      <c r="W24" s="120">
        <f t="shared" si="9"/>
        <v>0</v>
      </c>
    </row>
    <row r="25" spans="1:23" s="29" customFormat="1" ht="18.75">
      <c r="A25" s="88"/>
      <c r="B25" s="97"/>
      <c r="C25" s="88"/>
      <c r="D25" s="109"/>
      <c r="E25" s="64"/>
      <c r="F25" s="65"/>
      <c r="G25" s="65"/>
      <c r="H25" s="64">
        <f t="shared" si="11"/>
        <v>0</v>
      </c>
      <c r="I25" s="64">
        <f t="shared" si="1"/>
        <v>0</v>
      </c>
      <c r="J25" s="64">
        <f t="shared" si="2"/>
        <v>0</v>
      </c>
      <c r="K25" s="64">
        <f t="shared" si="3"/>
        <v>0</v>
      </c>
      <c r="L25" s="64"/>
      <c r="M25" s="64"/>
      <c r="N25" s="64"/>
      <c r="O25" s="64">
        <f t="shared" si="0"/>
        <v>0</v>
      </c>
      <c r="P25" s="64"/>
      <c r="Q25" s="64">
        <f t="shared" si="4"/>
        <v>0</v>
      </c>
      <c r="R25" s="64">
        <f t="shared" si="5"/>
        <v>0</v>
      </c>
      <c r="S25" s="64">
        <f t="shared" si="6"/>
        <v>0</v>
      </c>
      <c r="T25" s="64">
        <f t="shared" si="7"/>
        <v>0</v>
      </c>
      <c r="U25" s="64">
        <f t="shared" si="10"/>
        <v>0</v>
      </c>
      <c r="V25" s="64">
        <f t="shared" si="8"/>
        <v>0</v>
      </c>
      <c r="W25" s="120">
        <f t="shared" si="9"/>
        <v>0</v>
      </c>
    </row>
    <row r="26" spans="1:23" s="29" customFormat="1" ht="18.75">
      <c r="A26" s="88"/>
      <c r="B26" s="97"/>
      <c r="C26" s="88"/>
      <c r="D26" s="109"/>
      <c r="E26" s="64"/>
      <c r="F26" s="65"/>
      <c r="G26" s="65"/>
      <c r="H26" s="64">
        <f t="shared" si="11"/>
        <v>0</v>
      </c>
      <c r="I26" s="64">
        <f t="shared" si="1"/>
        <v>0</v>
      </c>
      <c r="J26" s="64">
        <f t="shared" si="2"/>
        <v>0</v>
      </c>
      <c r="K26" s="64">
        <f t="shared" si="3"/>
        <v>0</v>
      </c>
      <c r="L26" s="64"/>
      <c r="M26" s="64"/>
      <c r="N26" s="64"/>
      <c r="O26" s="64">
        <f t="shared" si="0"/>
        <v>0</v>
      </c>
      <c r="P26" s="64"/>
      <c r="Q26" s="64">
        <f t="shared" si="4"/>
        <v>0</v>
      </c>
      <c r="R26" s="64">
        <f t="shared" si="5"/>
        <v>0</v>
      </c>
      <c r="S26" s="64">
        <f t="shared" si="6"/>
        <v>0</v>
      </c>
      <c r="T26" s="64">
        <f t="shared" si="7"/>
        <v>0</v>
      </c>
      <c r="U26" s="64">
        <f t="shared" si="10"/>
        <v>0</v>
      </c>
      <c r="V26" s="64">
        <f t="shared" si="8"/>
        <v>0</v>
      </c>
      <c r="W26" s="120">
        <f t="shared" si="9"/>
        <v>0</v>
      </c>
    </row>
    <row r="27" spans="1:23" s="29" customFormat="1" ht="18.75">
      <c r="A27" s="88"/>
      <c r="B27" s="111"/>
      <c r="C27" s="88"/>
      <c r="D27" s="109"/>
      <c r="E27" s="64"/>
      <c r="F27" s="65"/>
      <c r="G27" s="65"/>
      <c r="H27" s="64">
        <f t="shared" si="11"/>
        <v>0</v>
      </c>
      <c r="I27" s="64">
        <f t="shared" si="1"/>
        <v>0</v>
      </c>
      <c r="J27" s="64">
        <f t="shared" si="2"/>
        <v>0</v>
      </c>
      <c r="K27" s="64">
        <f t="shared" si="3"/>
        <v>0</v>
      </c>
      <c r="L27" s="64"/>
      <c r="M27" s="64"/>
      <c r="N27" s="64"/>
      <c r="O27" s="64">
        <f t="shared" si="0"/>
        <v>0</v>
      </c>
      <c r="P27" s="64"/>
      <c r="Q27" s="64">
        <f t="shared" si="4"/>
        <v>0</v>
      </c>
      <c r="R27" s="64">
        <f t="shared" si="5"/>
        <v>0</v>
      </c>
      <c r="S27" s="64">
        <f t="shared" si="6"/>
        <v>0</v>
      </c>
      <c r="T27" s="64">
        <f t="shared" si="7"/>
        <v>0</v>
      </c>
      <c r="U27" s="64">
        <f t="shared" si="10"/>
        <v>0</v>
      </c>
      <c r="V27" s="64">
        <f t="shared" si="8"/>
        <v>0</v>
      </c>
      <c r="W27" s="120">
        <f t="shared" si="9"/>
        <v>0</v>
      </c>
    </row>
    <row r="28" spans="1:23" s="29" customFormat="1" ht="18.75">
      <c r="A28" s="88"/>
      <c r="B28" s="97"/>
      <c r="C28" s="88"/>
      <c r="D28" s="114"/>
      <c r="E28" s="64"/>
      <c r="F28" s="65"/>
      <c r="G28" s="65"/>
      <c r="H28" s="64">
        <f t="shared" si="11"/>
        <v>0</v>
      </c>
      <c r="I28" s="64">
        <f t="shared" si="1"/>
        <v>0</v>
      </c>
      <c r="J28" s="64">
        <f t="shared" si="2"/>
        <v>0</v>
      </c>
      <c r="K28" s="64">
        <f t="shared" si="3"/>
        <v>0</v>
      </c>
      <c r="L28" s="64"/>
      <c r="M28" s="64"/>
      <c r="N28" s="64"/>
      <c r="O28" s="64">
        <f t="shared" si="0"/>
        <v>0</v>
      </c>
      <c r="P28" s="64"/>
      <c r="Q28" s="64">
        <f t="shared" si="4"/>
        <v>0</v>
      </c>
      <c r="R28" s="64">
        <f t="shared" si="5"/>
        <v>0</v>
      </c>
      <c r="S28" s="64">
        <f t="shared" si="6"/>
        <v>0</v>
      </c>
      <c r="T28" s="64">
        <f t="shared" si="7"/>
        <v>0</v>
      </c>
      <c r="U28" s="64">
        <f t="shared" si="10"/>
        <v>0</v>
      </c>
      <c r="V28" s="64">
        <f t="shared" si="8"/>
        <v>0</v>
      </c>
      <c r="W28" s="120">
        <f t="shared" si="9"/>
        <v>0</v>
      </c>
    </row>
    <row r="29" spans="1:23" s="29" customFormat="1" ht="18.75">
      <c r="A29" s="88"/>
      <c r="B29" s="97"/>
      <c r="C29" s="88"/>
      <c r="D29" s="109"/>
      <c r="E29" s="64"/>
      <c r="F29" s="65"/>
      <c r="G29" s="65"/>
      <c r="H29" s="64">
        <f t="shared" si="11"/>
        <v>0</v>
      </c>
      <c r="I29" s="64">
        <f t="shared" si="1"/>
        <v>0</v>
      </c>
      <c r="J29" s="64">
        <f t="shared" si="2"/>
        <v>0</v>
      </c>
      <c r="K29" s="64">
        <f t="shared" si="3"/>
        <v>0</v>
      </c>
      <c r="L29" s="64"/>
      <c r="M29" s="64"/>
      <c r="N29" s="64"/>
      <c r="O29" s="64">
        <f t="shared" si="0"/>
        <v>0</v>
      </c>
      <c r="P29" s="64"/>
      <c r="Q29" s="64">
        <f t="shared" si="4"/>
        <v>0</v>
      </c>
      <c r="R29" s="64">
        <f t="shared" si="5"/>
        <v>0</v>
      </c>
      <c r="S29" s="64">
        <f t="shared" si="6"/>
        <v>0</v>
      </c>
      <c r="T29" s="64">
        <f t="shared" si="7"/>
        <v>0</v>
      </c>
      <c r="U29" s="64">
        <f t="shared" si="10"/>
        <v>0</v>
      </c>
      <c r="V29" s="64">
        <f t="shared" si="8"/>
        <v>0</v>
      </c>
      <c r="W29" s="120">
        <f t="shared" si="9"/>
        <v>0</v>
      </c>
    </row>
    <row r="30" spans="1:23" s="29" customFormat="1" ht="18.75">
      <c r="A30" s="88"/>
      <c r="B30" s="111"/>
      <c r="C30" s="88"/>
      <c r="D30" s="109"/>
      <c r="E30" s="64"/>
      <c r="F30" s="65"/>
      <c r="G30" s="65"/>
      <c r="H30" s="64">
        <f t="shared" si="11"/>
        <v>0</v>
      </c>
      <c r="I30" s="64">
        <f t="shared" si="1"/>
        <v>0</v>
      </c>
      <c r="J30" s="64">
        <f t="shared" si="2"/>
        <v>0</v>
      </c>
      <c r="K30" s="64">
        <f t="shared" si="3"/>
        <v>0</v>
      </c>
      <c r="L30" s="64"/>
      <c r="M30" s="64"/>
      <c r="N30" s="64"/>
      <c r="O30" s="64">
        <f t="shared" si="0"/>
        <v>0</v>
      </c>
      <c r="P30" s="64"/>
      <c r="Q30" s="64">
        <f t="shared" si="4"/>
        <v>0</v>
      </c>
      <c r="R30" s="64">
        <f t="shared" si="5"/>
        <v>0</v>
      </c>
      <c r="S30" s="64">
        <f t="shared" si="6"/>
        <v>0</v>
      </c>
      <c r="T30" s="64">
        <f t="shared" si="7"/>
        <v>0</v>
      </c>
      <c r="U30" s="64">
        <f t="shared" si="10"/>
        <v>0</v>
      </c>
      <c r="V30" s="64">
        <f t="shared" si="8"/>
        <v>0</v>
      </c>
      <c r="W30" s="120">
        <f t="shared" si="9"/>
        <v>0</v>
      </c>
    </row>
    <row r="31" spans="1:23" s="29" customFormat="1" ht="18.75">
      <c r="A31" s="88"/>
      <c r="B31" s="97"/>
      <c r="C31" s="88"/>
      <c r="D31" s="109"/>
      <c r="E31" s="64"/>
      <c r="F31" s="65"/>
      <c r="G31" s="65"/>
      <c r="H31" s="64">
        <f t="shared" si="11"/>
        <v>0</v>
      </c>
      <c r="I31" s="64">
        <f t="shared" si="1"/>
        <v>0</v>
      </c>
      <c r="J31" s="64">
        <f t="shared" si="2"/>
        <v>0</v>
      </c>
      <c r="K31" s="64">
        <f t="shared" si="3"/>
        <v>0</v>
      </c>
      <c r="L31" s="64"/>
      <c r="M31" s="64"/>
      <c r="N31" s="64"/>
      <c r="O31" s="64">
        <f t="shared" si="0"/>
        <v>0</v>
      </c>
      <c r="P31" s="64"/>
      <c r="Q31" s="64">
        <f t="shared" si="4"/>
        <v>0</v>
      </c>
      <c r="R31" s="64">
        <f t="shared" si="5"/>
        <v>0</v>
      </c>
      <c r="S31" s="64">
        <f t="shared" si="6"/>
        <v>0</v>
      </c>
      <c r="T31" s="64">
        <f t="shared" si="7"/>
        <v>0</v>
      </c>
      <c r="U31" s="64">
        <f t="shared" si="10"/>
        <v>0</v>
      </c>
      <c r="V31" s="64">
        <f t="shared" si="8"/>
        <v>0</v>
      </c>
      <c r="W31" s="120">
        <f t="shared" si="9"/>
        <v>0</v>
      </c>
    </row>
    <row r="32" spans="1:23" s="30" customFormat="1" ht="18.75">
      <c r="A32" s="88"/>
      <c r="B32" s="97"/>
      <c r="C32" s="88"/>
      <c r="D32" s="109"/>
      <c r="E32" s="64"/>
      <c r="F32" s="65"/>
      <c r="G32" s="65"/>
      <c r="H32" s="64">
        <f t="shared" si="11"/>
        <v>0</v>
      </c>
      <c r="I32" s="64">
        <f t="shared" si="1"/>
        <v>0</v>
      </c>
      <c r="J32" s="64">
        <f t="shared" si="2"/>
        <v>0</v>
      </c>
      <c r="K32" s="64">
        <f t="shared" si="3"/>
        <v>0</v>
      </c>
      <c r="L32" s="64"/>
      <c r="M32" s="64"/>
      <c r="N32" s="64"/>
      <c r="O32" s="64">
        <f t="shared" si="0"/>
        <v>0</v>
      </c>
      <c r="P32" s="64"/>
      <c r="Q32" s="64">
        <f t="shared" si="4"/>
        <v>0</v>
      </c>
      <c r="R32" s="64">
        <f t="shared" si="5"/>
        <v>0</v>
      </c>
      <c r="S32" s="64">
        <f t="shared" si="6"/>
        <v>0</v>
      </c>
      <c r="T32" s="64">
        <f t="shared" si="7"/>
        <v>0</v>
      </c>
      <c r="U32" s="64">
        <f t="shared" si="10"/>
        <v>0</v>
      </c>
      <c r="V32" s="64">
        <f t="shared" si="8"/>
        <v>0</v>
      </c>
      <c r="W32" s="120">
        <f t="shared" si="9"/>
        <v>0</v>
      </c>
    </row>
    <row r="33" spans="1:23" s="30" customFormat="1" ht="18.75">
      <c r="A33" s="88"/>
      <c r="B33" s="97"/>
      <c r="C33" s="88"/>
      <c r="D33" s="109"/>
      <c r="E33" s="64"/>
      <c r="F33" s="65"/>
      <c r="G33" s="65"/>
      <c r="H33" s="64">
        <f t="shared" si="11"/>
        <v>0</v>
      </c>
      <c r="I33" s="64">
        <f t="shared" si="1"/>
        <v>0</v>
      </c>
      <c r="J33" s="64">
        <f t="shared" si="2"/>
        <v>0</v>
      </c>
      <c r="K33" s="64">
        <f t="shared" si="3"/>
        <v>0</v>
      </c>
      <c r="L33" s="64"/>
      <c r="M33" s="64"/>
      <c r="N33" s="64"/>
      <c r="O33" s="64">
        <f t="shared" si="0"/>
        <v>0</v>
      </c>
      <c r="P33" s="64"/>
      <c r="Q33" s="64">
        <f t="shared" si="4"/>
        <v>0</v>
      </c>
      <c r="R33" s="64">
        <f t="shared" si="5"/>
        <v>0</v>
      </c>
      <c r="S33" s="64">
        <f t="shared" si="6"/>
        <v>0</v>
      </c>
      <c r="T33" s="64">
        <f t="shared" si="7"/>
        <v>0</v>
      </c>
      <c r="U33" s="64">
        <f t="shared" si="10"/>
        <v>0</v>
      </c>
      <c r="V33" s="64">
        <f t="shared" si="8"/>
        <v>0</v>
      </c>
      <c r="W33" s="120">
        <f t="shared" si="9"/>
        <v>0</v>
      </c>
    </row>
    <row r="34" spans="1:23" s="30" customFormat="1" ht="18.75">
      <c r="A34" s="88"/>
      <c r="B34" s="115"/>
      <c r="C34" s="88"/>
      <c r="D34" s="109"/>
      <c r="E34" s="64"/>
      <c r="F34" s="65"/>
      <c r="G34" s="65"/>
      <c r="H34" s="64">
        <f t="shared" si="11"/>
        <v>0</v>
      </c>
      <c r="I34" s="64">
        <f t="shared" si="1"/>
        <v>0</v>
      </c>
      <c r="J34" s="64">
        <f t="shared" si="2"/>
        <v>0</v>
      </c>
      <c r="K34" s="64">
        <f t="shared" si="3"/>
        <v>0</v>
      </c>
      <c r="L34" s="64"/>
      <c r="M34" s="64"/>
      <c r="N34" s="64"/>
      <c r="O34" s="64">
        <f t="shared" si="0"/>
        <v>0</v>
      </c>
      <c r="P34" s="64"/>
      <c r="Q34" s="64">
        <f t="shared" si="4"/>
        <v>0</v>
      </c>
      <c r="R34" s="64">
        <f t="shared" si="5"/>
        <v>0</v>
      </c>
      <c r="S34" s="64">
        <f t="shared" si="6"/>
        <v>0</v>
      </c>
      <c r="T34" s="64">
        <f t="shared" si="7"/>
        <v>0</v>
      </c>
      <c r="U34" s="64">
        <f t="shared" si="10"/>
        <v>0</v>
      </c>
      <c r="V34" s="64">
        <f t="shared" si="8"/>
        <v>0</v>
      </c>
      <c r="W34" s="120">
        <f t="shared" si="9"/>
        <v>0</v>
      </c>
    </row>
    <row r="35" spans="1:23" s="30" customFormat="1" ht="18.75">
      <c r="A35" s="88"/>
      <c r="B35" s="97"/>
      <c r="C35" s="88"/>
      <c r="D35" s="109"/>
      <c r="E35" s="64"/>
      <c r="F35" s="65"/>
      <c r="G35" s="65"/>
      <c r="H35" s="64">
        <f t="shared" si="11"/>
        <v>0</v>
      </c>
      <c r="I35" s="64">
        <f t="shared" si="1"/>
        <v>0</v>
      </c>
      <c r="J35" s="64">
        <f t="shared" si="2"/>
        <v>0</v>
      </c>
      <c r="K35" s="64">
        <f t="shared" si="3"/>
        <v>0</v>
      </c>
      <c r="L35" s="64"/>
      <c r="M35" s="64"/>
      <c r="N35" s="64"/>
      <c r="O35" s="64">
        <f t="shared" si="0"/>
        <v>0</v>
      </c>
      <c r="P35" s="64"/>
      <c r="Q35" s="64">
        <f t="shared" si="4"/>
        <v>0</v>
      </c>
      <c r="R35" s="64">
        <f t="shared" si="5"/>
        <v>0</v>
      </c>
      <c r="S35" s="64">
        <f t="shared" si="6"/>
        <v>0</v>
      </c>
      <c r="T35" s="64">
        <f t="shared" si="7"/>
        <v>0</v>
      </c>
      <c r="U35" s="64">
        <f t="shared" si="10"/>
        <v>0</v>
      </c>
      <c r="V35" s="64">
        <f t="shared" si="8"/>
        <v>0</v>
      </c>
      <c r="W35" s="120">
        <f t="shared" si="9"/>
        <v>0</v>
      </c>
    </row>
    <row r="36" spans="1:23" s="30" customFormat="1" ht="18.75">
      <c r="A36" s="88"/>
      <c r="B36" s="115"/>
      <c r="C36" s="88"/>
      <c r="D36" s="109"/>
      <c r="E36" s="64"/>
      <c r="F36" s="65"/>
      <c r="G36" s="65"/>
      <c r="H36" s="64">
        <f t="shared" si="11"/>
        <v>0</v>
      </c>
      <c r="I36" s="64">
        <f t="shared" si="1"/>
        <v>0</v>
      </c>
      <c r="J36" s="64">
        <f t="shared" si="2"/>
        <v>0</v>
      </c>
      <c r="K36" s="64">
        <f t="shared" si="3"/>
        <v>0</v>
      </c>
      <c r="L36" s="64"/>
      <c r="M36" s="64"/>
      <c r="N36" s="64"/>
      <c r="O36" s="64">
        <f t="shared" si="0"/>
        <v>0</v>
      </c>
      <c r="P36" s="64"/>
      <c r="Q36" s="64">
        <f t="shared" si="4"/>
        <v>0</v>
      </c>
      <c r="R36" s="64">
        <f t="shared" si="5"/>
        <v>0</v>
      </c>
      <c r="S36" s="64">
        <f t="shared" si="6"/>
        <v>0</v>
      </c>
      <c r="T36" s="64">
        <f t="shared" si="7"/>
        <v>0</v>
      </c>
      <c r="U36" s="64">
        <f t="shared" si="10"/>
        <v>0</v>
      </c>
      <c r="V36" s="64">
        <f t="shared" si="8"/>
        <v>0</v>
      </c>
      <c r="W36" s="120">
        <f t="shared" si="9"/>
        <v>0</v>
      </c>
    </row>
    <row r="37" spans="1:23" s="30" customFormat="1" ht="18.75">
      <c r="A37" s="88"/>
      <c r="B37" s="97"/>
      <c r="C37" s="88"/>
      <c r="D37" s="109"/>
      <c r="E37" s="64"/>
      <c r="F37" s="65"/>
      <c r="G37" s="65"/>
      <c r="H37" s="64">
        <f t="shared" si="11"/>
        <v>0</v>
      </c>
      <c r="I37" s="64">
        <f t="shared" si="1"/>
        <v>0</v>
      </c>
      <c r="J37" s="64">
        <f t="shared" si="2"/>
        <v>0</v>
      </c>
      <c r="K37" s="64">
        <f t="shared" si="3"/>
        <v>0</v>
      </c>
      <c r="L37" s="64"/>
      <c r="M37" s="64"/>
      <c r="N37" s="64"/>
      <c r="O37" s="64">
        <f t="shared" si="0"/>
        <v>0</v>
      </c>
      <c r="P37" s="64"/>
      <c r="Q37" s="64">
        <f t="shared" si="4"/>
        <v>0</v>
      </c>
      <c r="R37" s="64">
        <f t="shared" si="5"/>
        <v>0</v>
      </c>
      <c r="S37" s="64">
        <f t="shared" si="6"/>
        <v>0</v>
      </c>
      <c r="T37" s="64">
        <f t="shared" si="7"/>
        <v>0</v>
      </c>
      <c r="U37" s="64">
        <f t="shared" si="10"/>
        <v>0</v>
      </c>
      <c r="V37" s="64">
        <f t="shared" si="8"/>
        <v>0</v>
      </c>
      <c r="W37" s="120">
        <f t="shared" si="9"/>
        <v>0</v>
      </c>
    </row>
    <row r="38" spans="1:23" s="30" customFormat="1" ht="18.75">
      <c r="A38" s="88"/>
      <c r="B38" s="111"/>
      <c r="C38" s="88"/>
      <c r="D38" s="109"/>
      <c r="E38" s="64"/>
      <c r="F38" s="65"/>
      <c r="G38" s="65"/>
      <c r="H38" s="64">
        <f t="shared" si="11"/>
        <v>0</v>
      </c>
      <c r="I38" s="64">
        <f t="shared" si="1"/>
        <v>0</v>
      </c>
      <c r="J38" s="64">
        <f t="shared" si="2"/>
        <v>0</v>
      </c>
      <c r="K38" s="64">
        <f t="shared" si="3"/>
        <v>0</v>
      </c>
      <c r="L38" s="64"/>
      <c r="M38" s="64"/>
      <c r="N38" s="64"/>
      <c r="O38" s="64">
        <f t="shared" si="0"/>
        <v>0</v>
      </c>
      <c r="P38" s="64"/>
      <c r="Q38" s="64">
        <f t="shared" si="4"/>
        <v>0</v>
      </c>
      <c r="R38" s="64">
        <f t="shared" si="5"/>
        <v>0</v>
      </c>
      <c r="S38" s="64">
        <f t="shared" si="6"/>
        <v>0</v>
      </c>
      <c r="T38" s="64">
        <f t="shared" si="7"/>
        <v>0</v>
      </c>
      <c r="U38" s="64">
        <f t="shared" si="10"/>
        <v>0</v>
      </c>
      <c r="V38" s="64">
        <f t="shared" si="8"/>
        <v>0</v>
      </c>
      <c r="W38" s="120">
        <f t="shared" si="9"/>
        <v>0</v>
      </c>
    </row>
    <row r="39" spans="1:23" s="30" customFormat="1" ht="18.75">
      <c r="A39" s="88"/>
      <c r="B39" s="97"/>
      <c r="C39" s="88"/>
      <c r="D39" s="109"/>
      <c r="E39" s="64"/>
      <c r="F39" s="65"/>
      <c r="G39" s="65"/>
      <c r="H39" s="64">
        <f t="shared" si="11"/>
        <v>0</v>
      </c>
      <c r="I39" s="64">
        <f t="shared" si="1"/>
        <v>0</v>
      </c>
      <c r="J39" s="64">
        <f t="shared" si="2"/>
        <v>0</v>
      </c>
      <c r="K39" s="64">
        <f t="shared" si="3"/>
        <v>0</v>
      </c>
      <c r="L39" s="64"/>
      <c r="M39" s="64"/>
      <c r="N39" s="64"/>
      <c r="O39" s="64">
        <f t="shared" si="0"/>
        <v>0</v>
      </c>
      <c r="P39" s="64"/>
      <c r="Q39" s="64">
        <f t="shared" si="4"/>
        <v>0</v>
      </c>
      <c r="R39" s="64">
        <f t="shared" si="5"/>
        <v>0</v>
      </c>
      <c r="S39" s="64">
        <f t="shared" si="6"/>
        <v>0</v>
      </c>
      <c r="T39" s="64">
        <f t="shared" si="7"/>
        <v>0</v>
      </c>
      <c r="U39" s="64">
        <f t="shared" si="10"/>
        <v>0</v>
      </c>
      <c r="V39" s="64">
        <f t="shared" si="8"/>
        <v>0</v>
      </c>
      <c r="W39" s="120">
        <f t="shared" si="9"/>
        <v>0</v>
      </c>
    </row>
    <row r="40" spans="1:23" s="30" customFormat="1" ht="18.75">
      <c r="A40" s="88"/>
      <c r="B40" s="97"/>
      <c r="C40" s="88"/>
      <c r="D40" s="109"/>
      <c r="E40" s="64"/>
      <c r="F40" s="65"/>
      <c r="G40" s="65"/>
      <c r="H40" s="64">
        <f t="shared" si="11"/>
        <v>0</v>
      </c>
      <c r="I40" s="64">
        <f t="shared" si="1"/>
        <v>0</v>
      </c>
      <c r="J40" s="64">
        <f t="shared" si="2"/>
        <v>0</v>
      </c>
      <c r="K40" s="64">
        <f t="shared" si="3"/>
        <v>0</v>
      </c>
      <c r="L40" s="64"/>
      <c r="M40" s="64"/>
      <c r="N40" s="64"/>
      <c r="O40" s="64">
        <f t="shared" si="0"/>
        <v>0</v>
      </c>
      <c r="P40" s="64"/>
      <c r="Q40" s="64">
        <f t="shared" si="4"/>
        <v>0</v>
      </c>
      <c r="R40" s="64">
        <f t="shared" si="5"/>
        <v>0</v>
      </c>
      <c r="S40" s="64">
        <f t="shared" si="6"/>
        <v>0</v>
      </c>
      <c r="T40" s="64">
        <f t="shared" si="7"/>
        <v>0</v>
      </c>
      <c r="U40" s="64">
        <f t="shared" si="10"/>
        <v>0</v>
      </c>
      <c r="V40" s="64">
        <f t="shared" si="8"/>
        <v>0</v>
      </c>
      <c r="W40" s="120">
        <f t="shared" si="9"/>
        <v>0</v>
      </c>
    </row>
    <row r="41" spans="1:23" s="29" customFormat="1" ht="18.75">
      <c r="A41" s="88"/>
      <c r="B41" s="97"/>
      <c r="C41" s="88"/>
      <c r="D41" s="109"/>
      <c r="E41" s="64"/>
      <c r="F41" s="65"/>
      <c r="G41" s="65"/>
      <c r="H41" s="64">
        <f t="shared" si="11"/>
        <v>0</v>
      </c>
      <c r="I41" s="64">
        <f t="shared" si="1"/>
        <v>0</v>
      </c>
      <c r="J41" s="64">
        <f t="shared" si="2"/>
        <v>0</v>
      </c>
      <c r="K41" s="64">
        <f t="shared" si="3"/>
        <v>0</v>
      </c>
      <c r="L41" s="64"/>
      <c r="M41" s="64"/>
      <c r="N41" s="64"/>
      <c r="O41" s="64">
        <f t="shared" si="0"/>
        <v>0</v>
      </c>
      <c r="P41" s="64"/>
      <c r="Q41" s="64">
        <f t="shared" si="4"/>
        <v>0</v>
      </c>
      <c r="R41" s="64">
        <f t="shared" si="5"/>
        <v>0</v>
      </c>
      <c r="S41" s="64">
        <f t="shared" si="6"/>
        <v>0</v>
      </c>
      <c r="T41" s="64">
        <f t="shared" si="7"/>
        <v>0</v>
      </c>
      <c r="U41" s="64">
        <f t="shared" si="10"/>
        <v>0</v>
      </c>
      <c r="V41" s="64">
        <f t="shared" si="8"/>
        <v>0</v>
      </c>
      <c r="W41" s="120">
        <f t="shared" si="9"/>
        <v>0</v>
      </c>
    </row>
    <row r="42" spans="1:23" s="29" customFormat="1" ht="18.75">
      <c r="A42" s="173"/>
      <c r="B42" s="173"/>
      <c r="C42" s="116"/>
      <c r="D42" s="117"/>
      <c r="E42" s="91"/>
      <c r="F42" s="118"/>
      <c r="G42" s="118"/>
      <c r="H42" s="91"/>
      <c r="I42" s="91"/>
      <c r="J42" s="91"/>
      <c r="K42" s="91"/>
      <c r="L42" s="91"/>
      <c r="M42" s="91"/>
      <c r="N42" s="91"/>
      <c r="O42" s="91"/>
      <c r="P42" s="91"/>
      <c r="Q42" s="91"/>
      <c r="R42" s="91"/>
      <c r="S42" s="91"/>
      <c r="T42" s="91"/>
      <c r="U42" s="91"/>
      <c r="V42" s="91"/>
      <c r="W42" s="91"/>
    </row>
    <row r="43" spans="1:23" s="35" customFormat="1" ht="21">
      <c r="A43" s="13"/>
      <c r="B43" s="14" t="s">
        <v>13</v>
      </c>
      <c r="C43" s="13"/>
      <c r="D43" s="13"/>
      <c r="E43" s="15">
        <f>SUM(E17:E41)</f>
        <v>11250</v>
      </c>
      <c r="F43" s="20"/>
      <c r="G43" s="119" t="s">
        <v>16</v>
      </c>
      <c r="H43" s="15">
        <f aca="true" t="shared" si="12" ref="H43:V43">SUM(H17:H41)</f>
        <v>135000</v>
      </c>
      <c r="I43" s="15">
        <f t="shared" si="12"/>
        <v>10327.5</v>
      </c>
      <c r="J43" s="15">
        <f t="shared" si="12"/>
        <v>19271.25</v>
      </c>
      <c r="K43" s="15">
        <f t="shared" si="12"/>
        <v>2835</v>
      </c>
      <c r="L43" s="16">
        <f t="shared" si="12"/>
        <v>1200</v>
      </c>
      <c r="M43" s="15">
        <f t="shared" si="12"/>
        <v>2514</v>
      </c>
      <c r="N43" s="15">
        <f t="shared" si="12"/>
        <v>1700</v>
      </c>
      <c r="O43" s="15">
        <f t="shared" si="12"/>
        <v>172847.75</v>
      </c>
      <c r="P43" s="17">
        <f>SUM(P18:P41)</f>
        <v>6750</v>
      </c>
      <c r="Q43" s="17">
        <f>SUM(Q18:Q41)</f>
        <v>81000</v>
      </c>
      <c r="R43" s="17">
        <f t="shared" si="12"/>
        <v>90720</v>
      </c>
      <c r="S43" s="15">
        <f t="shared" si="12"/>
        <v>6940.08</v>
      </c>
      <c r="T43" s="15">
        <f t="shared" si="12"/>
        <v>36703.8</v>
      </c>
      <c r="U43" s="15">
        <f t="shared" si="12"/>
        <v>2514</v>
      </c>
      <c r="V43" s="15">
        <f t="shared" si="12"/>
        <v>136877.88</v>
      </c>
      <c r="W43" s="100">
        <f>SUM(W17:W42)</f>
        <v>35969.87000000001</v>
      </c>
    </row>
    <row r="44" spans="1:28" ht="13.5" thickBot="1">
      <c r="A44" s="48"/>
      <c r="B44" s="49"/>
      <c r="C44" s="48"/>
      <c r="D44" s="48"/>
      <c r="E44" s="48"/>
      <c r="F44" s="48"/>
      <c r="G44" s="48"/>
      <c r="H44" s="48"/>
      <c r="I44" s="50"/>
      <c r="J44" s="50"/>
      <c r="K44" s="48"/>
      <c r="L44" s="48"/>
      <c r="M44" s="48"/>
      <c r="N44" s="48"/>
      <c r="R44" s="48"/>
      <c r="S44" s="48"/>
      <c r="T44" s="48"/>
      <c r="U44" s="48"/>
      <c r="X44" s="34"/>
      <c r="Y44" s="34"/>
      <c r="Z44" s="34"/>
      <c r="AA44" s="34"/>
      <c r="AB44" s="34"/>
    </row>
    <row r="45" spans="1:28" ht="43.5" customHeight="1" thickBot="1">
      <c r="A45" s="48"/>
      <c r="B45" s="49"/>
      <c r="C45" s="48"/>
      <c r="D45" s="48"/>
      <c r="E45" s="48"/>
      <c r="F45" s="48"/>
      <c r="G45" s="48"/>
      <c r="H45" s="48"/>
      <c r="I45" s="48"/>
      <c r="J45" s="48"/>
      <c r="K45" s="48"/>
      <c r="L45" s="48"/>
      <c r="M45" s="48"/>
      <c r="N45" s="48"/>
      <c r="O45" s="41" t="s">
        <v>162</v>
      </c>
      <c r="P45" s="169"/>
      <c r="Q45" s="169"/>
      <c r="R45" s="48"/>
      <c r="S45" s="48"/>
      <c r="T45" s="48"/>
      <c r="U45" s="48"/>
      <c r="V45" s="41" t="s">
        <v>164</v>
      </c>
      <c r="W45" s="40" t="s">
        <v>12</v>
      </c>
      <c r="X45" s="34"/>
      <c r="Y45" s="34"/>
      <c r="Z45" s="34"/>
      <c r="AA45" s="34"/>
      <c r="AB45" s="34"/>
    </row>
    <row r="46" spans="1:28" ht="21">
      <c r="A46" s="179" t="s">
        <v>105</v>
      </c>
      <c r="B46" s="180"/>
      <c r="C46" s="180"/>
      <c r="D46" s="180"/>
      <c r="E46" s="180"/>
      <c r="F46" s="180"/>
      <c r="G46" s="180"/>
      <c r="H46" s="180"/>
      <c r="I46" s="180"/>
      <c r="J46" s="180"/>
      <c r="K46" s="51"/>
      <c r="L46" s="51"/>
      <c r="M46" s="51"/>
      <c r="N46" s="51"/>
      <c r="O46" s="51"/>
      <c r="P46" s="51"/>
      <c r="Q46" s="51"/>
      <c r="R46" s="51"/>
      <c r="S46" s="51"/>
      <c r="T46" s="51"/>
      <c r="U46" s="51"/>
      <c r="V46" s="51"/>
      <c r="W46" s="51"/>
      <c r="X46" s="34"/>
      <c r="Y46" s="34"/>
      <c r="Z46" s="34"/>
      <c r="AA46" s="34"/>
      <c r="AB46" s="34"/>
    </row>
    <row r="47" spans="1:28" ht="15" customHeight="1">
      <c r="A47" s="181" t="s">
        <v>93</v>
      </c>
      <c r="B47" s="181"/>
      <c r="C47" s="181"/>
      <c r="D47" s="181"/>
      <c r="E47" s="181"/>
      <c r="F47" s="181"/>
      <c r="G47" s="181"/>
      <c r="H47" s="181"/>
      <c r="I47" s="181"/>
      <c r="J47" s="181"/>
      <c r="K47" s="51"/>
      <c r="L47" s="51"/>
      <c r="M47" s="51"/>
      <c r="N47" s="51"/>
      <c r="O47" s="51"/>
      <c r="P47" s="51"/>
      <c r="Q47" s="51"/>
      <c r="R47" s="51"/>
      <c r="S47" s="51"/>
      <c r="T47" s="51"/>
      <c r="U47" s="51"/>
      <c r="V47" s="51"/>
      <c r="W47" s="51"/>
      <c r="X47" s="34"/>
      <c r="Y47" s="34"/>
      <c r="Z47" s="34"/>
      <c r="AA47" s="34"/>
      <c r="AB47" s="34"/>
    </row>
    <row r="48" spans="1:28" ht="15" customHeight="1">
      <c r="A48" s="181"/>
      <c r="B48" s="181"/>
      <c r="C48" s="181"/>
      <c r="D48" s="181"/>
      <c r="E48" s="181"/>
      <c r="F48" s="181"/>
      <c r="G48" s="181"/>
      <c r="H48" s="181"/>
      <c r="I48" s="181"/>
      <c r="J48" s="181"/>
      <c r="K48" s="51"/>
      <c r="L48" s="51"/>
      <c r="M48" s="51"/>
      <c r="N48" s="51"/>
      <c r="O48" s="51"/>
      <c r="P48" s="51"/>
      <c r="Q48" s="51"/>
      <c r="R48" s="51"/>
      <c r="S48" s="51"/>
      <c r="T48" s="51"/>
      <c r="U48" s="51"/>
      <c r="V48" s="51"/>
      <c r="W48" s="51"/>
      <c r="X48" s="34"/>
      <c r="Y48" s="34"/>
      <c r="Z48" s="34"/>
      <c r="AA48" s="34"/>
      <c r="AB48" s="34"/>
    </row>
    <row r="49" spans="1:28" ht="21">
      <c r="A49" s="122" t="s">
        <v>94</v>
      </c>
      <c r="B49" s="122"/>
      <c r="C49" s="122"/>
      <c r="D49" s="122"/>
      <c r="E49" s="122"/>
      <c r="F49" s="122"/>
      <c r="G49" s="122"/>
      <c r="H49" s="122"/>
      <c r="I49" s="122"/>
      <c r="J49" s="122"/>
      <c r="K49" s="51"/>
      <c r="L49" s="51"/>
      <c r="M49" s="51"/>
      <c r="N49" s="51"/>
      <c r="O49" s="51"/>
      <c r="P49" s="51"/>
      <c r="Q49" s="51"/>
      <c r="R49" s="51"/>
      <c r="S49" s="51"/>
      <c r="T49" s="51"/>
      <c r="U49" s="51"/>
      <c r="V49" s="51"/>
      <c r="W49" s="51"/>
      <c r="X49" s="34"/>
      <c r="Y49" s="34"/>
      <c r="Z49" s="34"/>
      <c r="AA49" s="34"/>
      <c r="AB49" s="34"/>
    </row>
    <row r="50" spans="1:28" ht="21">
      <c r="A50" s="122"/>
      <c r="B50" s="122"/>
      <c r="C50" s="122"/>
      <c r="D50" s="122"/>
      <c r="E50" s="122"/>
      <c r="F50" s="122"/>
      <c r="G50" s="122"/>
      <c r="H50" s="122"/>
      <c r="I50" s="122"/>
      <c r="J50" s="122"/>
      <c r="K50" s="51"/>
      <c r="L50" s="51"/>
      <c r="M50" s="51"/>
      <c r="N50" s="51"/>
      <c r="O50" s="51"/>
      <c r="P50" s="51"/>
      <c r="Q50" s="51"/>
      <c r="R50" s="51"/>
      <c r="S50" s="51"/>
      <c r="T50" s="51"/>
      <c r="U50" s="51"/>
      <c r="V50" s="51"/>
      <c r="W50" s="51"/>
      <c r="X50" s="34"/>
      <c r="Y50" s="34"/>
      <c r="Z50" s="34"/>
      <c r="AA50" s="34"/>
      <c r="AB50" s="34"/>
    </row>
    <row r="51" spans="1:28" ht="21">
      <c r="A51" s="122" t="s">
        <v>95</v>
      </c>
      <c r="B51" s="175"/>
      <c r="C51" s="175"/>
      <c r="D51" s="175"/>
      <c r="E51" s="122"/>
      <c r="F51" s="122"/>
      <c r="G51" s="122"/>
      <c r="H51" s="122"/>
      <c r="I51" s="122"/>
      <c r="J51" s="122"/>
      <c r="K51" s="51"/>
      <c r="L51" s="51"/>
      <c r="M51" s="51"/>
      <c r="N51" s="51"/>
      <c r="O51" s="51"/>
      <c r="P51" s="51"/>
      <c r="Q51" s="51"/>
      <c r="R51" s="51"/>
      <c r="S51" s="51"/>
      <c r="T51" s="51"/>
      <c r="U51" s="51"/>
      <c r="V51" s="51"/>
      <c r="W51" s="51"/>
      <c r="X51" s="34"/>
      <c r="Y51" s="34"/>
      <c r="Z51" s="34"/>
      <c r="AA51" s="34"/>
      <c r="AB51" s="34"/>
    </row>
    <row r="52" spans="1:28" ht="21">
      <c r="A52" s="122" t="s">
        <v>96</v>
      </c>
      <c r="B52" s="176"/>
      <c r="C52" s="176"/>
      <c r="D52" s="176"/>
      <c r="E52" s="122"/>
      <c r="F52" s="122"/>
      <c r="G52" s="122"/>
      <c r="H52" s="122"/>
      <c r="I52" s="122"/>
      <c r="J52" s="122"/>
      <c r="K52" s="51"/>
      <c r="L52" s="51"/>
      <c r="M52" s="51"/>
      <c r="N52" s="51"/>
      <c r="O52" s="51"/>
      <c r="P52" s="51"/>
      <c r="Q52" s="51"/>
      <c r="R52" s="51"/>
      <c r="S52" s="51"/>
      <c r="T52" s="51"/>
      <c r="U52" s="51"/>
      <c r="V52" s="51"/>
      <c r="W52" s="51"/>
      <c r="X52" s="34"/>
      <c r="Y52" s="34"/>
      <c r="Z52" s="34"/>
      <c r="AA52" s="34"/>
      <c r="AB52" s="34"/>
    </row>
    <row r="53" spans="1:28" ht="21">
      <c r="A53" s="123"/>
      <c r="B53" s="123"/>
      <c r="C53" s="123"/>
      <c r="D53" s="123"/>
      <c r="E53" s="123"/>
      <c r="F53" s="123"/>
      <c r="G53" s="123"/>
      <c r="H53" s="123"/>
      <c r="I53" s="123"/>
      <c r="J53" s="123"/>
      <c r="K53" s="51"/>
      <c r="L53" s="51"/>
      <c r="M53" s="51"/>
      <c r="N53" s="51"/>
      <c r="O53" s="51"/>
      <c r="P53" s="51"/>
      <c r="Q53" s="51"/>
      <c r="R53" s="51"/>
      <c r="S53" s="51"/>
      <c r="T53" s="51"/>
      <c r="U53" s="51"/>
      <c r="V53" s="51"/>
      <c r="W53" s="51"/>
      <c r="X53" s="34"/>
      <c r="Y53" s="34"/>
      <c r="Z53" s="34"/>
      <c r="AA53" s="34"/>
      <c r="AB53" s="34"/>
    </row>
    <row r="54" spans="1:28" ht="21">
      <c r="A54" s="122" t="s">
        <v>97</v>
      </c>
      <c r="B54" s="177"/>
      <c r="C54" s="177"/>
      <c r="D54" s="177"/>
      <c r="E54" s="122"/>
      <c r="F54" s="122"/>
      <c r="G54" s="122"/>
      <c r="H54" s="122"/>
      <c r="I54" s="122"/>
      <c r="J54" s="122"/>
      <c r="K54" s="51"/>
      <c r="L54" s="51"/>
      <c r="M54" s="51"/>
      <c r="N54" s="51"/>
      <c r="O54" s="51"/>
      <c r="P54" s="51"/>
      <c r="Q54" s="51"/>
      <c r="R54" s="51"/>
      <c r="S54" s="51"/>
      <c r="T54" s="51"/>
      <c r="U54" s="51"/>
      <c r="V54" s="51"/>
      <c r="W54" s="51"/>
      <c r="X54" s="34"/>
      <c r="Y54" s="34"/>
      <c r="Z54" s="34"/>
      <c r="AA54" s="34"/>
      <c r="AB54" s="34"/>
    </row>
    <row r="55" spans="1:28" ht="21">
      <c r="A55" s="124"/>
      <c r="B55" s="124"/>
      <c r="C55" s="124"/>
      <c r="D55" s="124"/>
      <c r="E55" s="124"/>
      <c r="F55" s="125"/>
      <c r="G55" s="125"/>
      <c r="H55" s="126"/>
      <c r="I55" s="126"/>
      <c r="J55" s="126"/>
      <c r="K55" s="51"/>
      <c r="L55" s="51"/>
      <c r="M55" s="51"/>
      <c r="N55" s="51"/>
      <c r="O55" s="51"/>
      <c r="P55" s="51"/>
      <c r="Q55" s="51"/>
      <c r="R55" s="51"/>
      <c r="S55" s="51"/>
      <c r="T55" s="51"/>
      <c r="U55" s="51"/>
      <c r="V55" s="51"/>
      <c r="W55" s="51"/>
      <c r="X55" s="34"/>
      <c r="Y55" s="34"/>
      <c r="Z55" s="34"/>
      <c r="AA55" s="34"/>
      <c r="AB55" s="34"/>
    </row>
    <row r="56" spans="1:28" ht="15.75">
      <c r="A56" s="135" t="s">
        <v>106</v>
      </c>
      <c r="B56" s="51"/>
      <c r="C56" s="51"/>
      <c r="D56" s="51"/>
      <c r="E56" s="51"/>
      <c r="F56" s="48"/>
      <c r="G56" s="48"/>
      <c r="H56" s="51"/>
      <c r="I56" s="51"/>
      <c r="J56" s="51"/>
      <c r="K56" s="51"/>
      <c r="L56" s="51"/>
      <c r="M56" s="51"/>
      <c r="N56" s="51"/>
      <c r="O56" s="51"/>
      <c r="P56" s="51"/>
      <c r="Q56" s="51"/>
      <c r="R56" s="51"/>
      <c r="S56" s="51"/>
      <c r="T56" s="51"/>
      <c r="U56" s="51"/>
      <c r="V56" s="51"/>
      <c r="W56" s="51"/>
      <c r="X56" s="34"/>
      <c r="Y56" s="34"/>
      <c r="Z56" s="34"/>
      <c r="AA56" s="34"/>
      <c r="AB56" s="34"/>
    </row>
    <row r="57" spans="1:28" ht="12.75">
      <c r="A57" s="51"/>
      <c r="B57" s="51"/>
      <c r="C57" s="51"/>
      <c r="D57" s="51"/>
      <c r="E57" s="51"/>
      <c r="F57" s="48"/>
      <c r="G57" s="48"/>
      <c r="H57" s="51"/>
      <c r="I57" s="51"/>
      <c r="J57" s="51"/>
      <c r="K57" s="51"/>
      <c r="L57" s="51"/>
      <c r="M57" s="51"/>
      <c r="N57" s="51"/>
      <c r="O57" s="51"/>
      <c r="P57" s="51"/>
      <c r="Q57" s="51"/>
      <c r="R57" s="51"/>
      <c r="S57" s="51"/>
      <c r="T57" s="51"/>
      <c r="U57" s="51"/>
      <c r="V57" s="51"/>
      <c r="W57" s="51"/>
      <c r="X57" s="34"/>
      <c r="Y57" s="34"/>
      <c r="Z57" s="34"/>
      <c r="AA57" s="34"/>
      <c r="AB57" s="34"/>
    </row>
    <row r="58" spans="1:28" ht="12.75">
      <c r="A58" s="34"/>
      <c r="B58" s="34"/>
      <c r="C58" s="34"/>
      <c r="D58" s="34"/>
      <c r="E58" s="34"/>
      <c r="H58" s="34"/>
      <c r="I58" s="34"/>
      <c r="J58" s="34"/>
      <c r="K58" s="34"/>
      <c r="L58" s="34"/>
      <c r="M58" s="34"/>
      <c r="N58" s="34"/>
      <c r="O58" s="34"/>
      <c r="P58" s="34"/>
      <c r="Q58" s="34"/>
      <c r="R58" s="34"/>
      <c r="S58" s="34"/>
      <c r="T58" s="34"/>
      <c r="U58" s="34"/>
      <c r="V58" s="34"/>
      <c r="W58" s="34"/>
      <c r="X58" s="34"/>
      <c r="Y58" s="34"/>
      <c r="Z58" s="34"/>
      <c r="AA58" s="34"/>
      <c r="AB58" s="34"/>
    </row>
    <row r="59" spans="1:28" ht="12.75">
      <c r="A59" s="34"/>
      <c r="B59" s="34"/>
      <c r="C59" s="34"/>
      <c r="D59" s="34"/>
      <c r="E59" s="34"/>
      <c r="H59" s="34"/>
      <c r="I59" s="34"/>
      <c r="J59" s="34"/>
      <c r="K59" s="34"/>
      <c r="L59" s="34"/>
      <c r="M59" s="34"/>
      <c r="N59" s="34"/>
      <c r="O59" s="34"/>
      <c r="P59" s="34"/>
      <c r="Q59" s="34"/>
      <c r="R59" s="34"/>
      <c r="S59" s="34"/>
      <c r="T59" s="34"/>
      <c r="U59" s="34"/>
      <c r="V59" s="34"/>
      <c r="W59" s="34"/>
      <c r="X59" s="34"/>
      <c r="Y59" s="34"/>
      <c r="Z59" s="34"/>
      <c r="AA59" s="34"/>
      <c r="AB59" s="34"/>
    </row>
    <row r="60" spans="1:28" ht="12.75">
      <c r="A60" s="34"/>
      <c r="B60" s="34"/>
      <c r="C60" s="34"/>
      <c r="D60" s="34"/>
      <c r="E60" s="34"/>
      <c r="H60" s="34"/>
      <c r="I60" s="34"/>
      <c r="J60" s="34"/>
      <c r="K60" s="34"/>
      <c r="L60" s="34"/>
      <c r="M60" s="34"/>
      <c r="N60" s="34"/>
      <c r="O60" s="34"/>
      <c r="P60" s="34"/>
      <c r="Q60" s="34"/>
      <c r="R60" s="34"/>
      <c r="S60" s="34"/>
      <c r="T60" s="34"/>
      <c r="U60" s="34"/>
      <c r="V60" s="34"/>
      <c r="W60" s="34"/>
      <c r="X60" s="34"/>
      <c r="Y60" s="34"/>
      <c r="Z60" s="34"/>
      <c r="AA60" s="34"/>
      <c r="AB60" s="34"/>
    </row>
    <row r="61" spans="1:28" ht="12.75">
      <c r="A61" s="34"/>
      <c r="B61" s="34"/>
      <c r="C61" s="34"/>
      <c r="D61" s="34"/>
      <c r="E61" s="34"/>
      <c r="H61" s="34"/>
      <c r="I61" s="34"/>
      <c r="J61" s="34"/>
      <c r="K61" s="34"/>
      <c r="L61" s="34"/>
      <c r="M61" s="34"/>
      <c r="N61" s="34"/>
      <c r="O61" s="34"/>
      <c r="P61" s="34"/>
      <c r="Q61" s="34"/>
      <c r="R61" s="34"/>
      <c r="S61" s="34"/>
      <c r="T61" s="34"/>
      <c r="U61" s="34"/>
      <c r="V61" s="34"/>
      <c r="W61" s="34"/>
      <c r="X61" s="34"/>
      <c r="Y61" s="34"/>
      <c r="Z61" s="34"/>
      <c r="AA61" s="34"/>
      <c r="AB61" s="34"/>
    </row>
    <row r="62" ht="12.75">
      <c r="A62" s="34"/>
    </row>
  </sheetData>
  <sheetProtection/>
  <mergeCells count="15">
    <mergeCell ref="B51:D51"/>
    <mergeCell ref="B52:D52"/>
    <mergeCell ref="B54:D54"/>
    <mergeCell ref="A9:W9"/>
    <mergeCell ref="A46:J46"/>
    <mergeCell ref="A47:J48"/>
    <mergeCell ref="W14:W15"/>
    <mergeCell ref="A14:G14"/>
    <mergeCell ref="H14:O14"/>
    <mergeCell ref="P14:V14"/>
    <mergeCell ref="A7:W7"/>
    <mergeCell ref="A8:W8"/>
    <mergeCell ref="A42:B42"/>
    <mergeCell ref="A10:D10"/>
    <mergeCell ref="A11:D11"/>
  </mergeCells>
  <printOptions/>
  <pageMargins left="0.2" right="0.2" top="0.5" bottom="0.5" header="0.3" footer="0.3"/>
  <pageSetup fitToHeight="0" fitToWidth="1" horizontalDpi="600" verticalDpi="600" orientation="landscape" paperSize="5" scale="40" r:id="rId1"/>
  <headerFooter>
    <oddFooter>&amp;R&amp;D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zoomScale="60" zoomScaleNormal="60" zoomScalePageLayoutView="0" workbookViewId="0" topLeftCell="A1">
      <selection activeCell="G42" sqref="G42"/>
    </sheetView>
  </sheetViews>
  <sheetFormatPr defaultColWidth="9.140625" defaultRowHeight="15"/>
  <cols>
    <col min="1" max="7" width="36.8515625" style="0" customWidth="1"/>
  </cols>
  <sheetData>
    <row r="1" spans="1:8" ht="21">
      <c r="A1" s="132" t="s">
        <v>102</v>
      </c>
      <c r="B1" s="144"/>
      <c r="C1" s="144"/>
      <c r="D1" s="144"/>
      <c r="E1" s="144"/>
      <c r="F1" s="144"/>
      <c r="G1" s="144"/>
      <c r="H1" s="144"/>
    </row>
    <row r="2" spans="1:8" ht="21">
      <c r="A2" s="133" t="s">
        <v>98</v>
      </c>
      <c r="B2" s="144"/>
      <c r="C2" s="144"/>
      <c r="D2" s="144"/>
      <c r="E2" s="144"/>
      <c r="F2" s="144"/>
      <c r="G2" s="144"/>
      <c r="H2" s="144"/>
    </row>
    <row r="3" spans="1:8" ht="21">
      <c r="A3" s="133" t="s">
        <v>99</v>
      </c>
      <c r="B3" s="144"/>
      <c r="C3" s="144"/>
      <c r="D3" s="144"/>
      <c r="E3" s="144"/>
      <c r="F3" s="144"/>
      <c r="G3" s="144"/>
      <c r="H3" s="144"/>
    </row>
    <row r="4" spans="1:8" ht="21">
      <c r="A4" s="134" t="s">
        <v>100</v>
      </c>
      <c r="B4" s="144"/>
      <c r="C4" s="144"/>
      <c r="D4" s="144"/>
      <c r="E4" s="144"/>
      <c r="F4" s="144"/>
      <c r="G4" s="144"/>
      <c r="H4" s="144"/>
    </row>
    <row r="5" spans="1:8" ht="21">
      <c r="A5" s="134" t="s">
        <v>101</v>
      </c>
      <c r="B5" s="144"/>
      <c r="C5" s="144"/>
      <c r="D5" s="144"/>
      <c r="E5" s="144"/>
      <c r="F5" s="144"/>
      <c r="G5" s="144"/>
      <c r="H5" s="144"/>
    </row>
    <row r="6" spans="1:8" ht="21">
      <c r="A6" s="145" t="s">
        <v>142</v>
      </c>
      <c r="B6" s="144"/>
      <c r="C6" s="144"/>
      <c r="D6" s="144"/>
      <c r="E6" s="144"/>
      <c r="F6" s="144"/>
      <c r="G6" s="144"/>
      <c r="H6" s="144"/>
    </row>
    <row r="7" spans="1:8" ht="26.25">
      <c r="A7" s="171" t="s">
        <v>20</v>
      </c>
      <c r="B7" s="171"/>
      <c r="C7" s="171"/>
      <c r="D7" s="171"/>
      <c r="E7" s="171"/>
      <c r="F7" s="171"/>
      <c r="G7" s="171"/>
      <c r="H7" s="144"/>
    </row>
    <row r="8" spans="1:8" ht="15.75">
      <c r="A8" s="195" t="s">
        <v>135</v>
      </c>
      <c r="B8" s="195"/>
      <c r="C8" s="195"/>
      <c r="D8" s="195"/>
      <c r="E8" s="195"/>
      <c r="F8" s="195"/>
      <c r="G8" s="195"/>
      <c r="H8" s="144"/>
    </row>
    <row r="9" spans="1:8" ht="18.75">
      <c r="A9" s="191" t="s">
        <v>136</v>
      </c>
      <c r="B9" s="191"/>
      <c r="C9" s="191"/>
      <c r="D9" s="191"/>
      <c r="E9" s="191"/>
      <c r="F9" s="191"/>
      <c r="G9" s="191"/>
      <c r="H9" s="144"/>
    </row>
    <row r="10" spans="1:8" ht="26.25">
      <c r="A10" s="174" t="str">
        <f>'PARTE A'!A10:D10</f>
        <v>NOMBRE DE AGENCIA</v>
      </c>
      <c r="B10" s="174"/>
      <c r="C10" s="174"/>
      <c r="D10" s="42"/>
      <c r="E10" s="42"/>
      <c r="F10" s="42"/>
      <c r="G10" s="42"/>
      <c r="H10" s="144"/>
    </row>
    <row r="11" spans="1:8" ht="26.25">
      <c r="A11" s="174" t="str">
        <f>'PARTE A'!A11:D11</f>
        <v>CÓDIGO</v>
      </c>
      <c r="B11" s="174"/>
      <c r="C11" s="174"/>
      <c r="D11" s="42"/>
      <c r="E11" s="42"/>
      <c r="F11" s="42"/>
      <c r="G11" s="42"/>
      <c r="H11" s="144"/>
    </row>
    <row r="12" spans="1:8" s="59" customFormat="1" ht="13.5" thickBot="1">
      <c r="A12" s="60" t="s">
        <v>24</v>
      </c>
      <c r="B12" s="60" t="s">
        <v>25</v>
      </c>
      <c r="C12" s="60" t="s">
        <v>26</v>
      </c>
      <c r="D12" s="60" t="s">
        <v>27</v>
      </c>
      <c r="E12" s="60" t="s">
        <v>28</v>
      </c>
      <c r="F12" s="61" t="s">
        <v>30</v>
      </c>
      <c r="G12" s="61" t="s">
        <v>31</v>
      </c>
      <c r="H12" s="51"/>
    </row>
    <row r="13" spans="1:8" ht="15.75" customHeight="1" thickBot="1">
      <c r="A13" s="192" t="s">
        <v>46</v>
      </c>
      <c r="B13" s="193"/>
      <c r="C13" s="193"/>
      <c r="D13" s="193"/>
      <c r="E13" s="194"/>
      <c r="F13" s="201"/>
      <c r="G13" s="201"/>
      <c r="H13" s="144"/>
    </row>
    <row r="14" spans="1:8" ht="127.5" customHeight="1" thickBot="1">
      <c r="A14" s="71" t="s">
        <v>3</v>
      </c>
      <c r="B14" s="72" t="s">
        <v>0</v>
      </c>
      <c r="C14" s="73" t="s">
        <v>1</v>
      </c>
      <c r="D14" s="73" t="s">
        <v>23</v>
      </c>
      <c r="E14" s="73" t="s">
        <v>18</v>
      </c>
      <c r="F14" s="146" t="s">
        <v>22</v>
      </c>
      <c r="G14" s="147" t="s">
        <v>147</v>
      </c>
      <c r="H14" s="144"/>
    </row>
    <row r="15" spans="1:8" ht="15.75">
      <c r="A15" s="23"/>
      <c r="B15" s="24"/>
      <c r="C15" s="23"/>
      <c r="D15" s="23"/>
      <c r="E15" s="23"/>
      <c r="F15" s="148"/>
      <c r="G15" s="149"/>
      <c r="H15" s="144"/>
    </row>
    <row r="16" spans="1:8" s="63" customFormat="1" ht="15.75">
      <c r="A16" s="150">
        <f>'PARTE A'!A17</f>
        <v>5022358</v>
      </c>
      <c r="B16" s="151" t="str">
        <f>'PARTE A'!B17</f>
        <v>Juan del Pueblo</v>
      </c>
      <c r="C16" s="152">
        <f>'PARTE A'!C17</f>
        <v>59</v>
      </c>
      <c r="D16" s="152">
        <f>'PARTE A'!F17</f>
        <v>25</v>
      </c>
      <c r="E16" s="152">
        <f>'PARTE A'!G17</f>
        <v>2</v>
      </c>
      <c r="F16" s="83"/>
      <c r="G16" s="83"/>
      <c r="H16" s="53"/>
    </row>
    <row r="17" spans="1:8" s="63" customFormat="1" ht="15.75">
      <c r="A17" s="153">
        <f>'PARTE A'!A18</f>
        <v>76855123</v>
      </c>
      <c r="B17" s="154" t="str">
        <f>'PARTE A'!B18</f>
        <v>Juana de la Ciudad</v>
      </c>
      <c r="C17" s="152">
        <f>'PARTE A'!C18</f>
        <v>57</v>
      </c>
      <c r="D17" s="152">
        <f>'PARTE A'!F18</f>
        <v>18</v>
      </c>
      <c r="E17" s="152">
        <f>'PARTE A'!G18</f>
        <v>4</v>
      </c>
      <c r="F17" s="83"/>
      <c r="G17" s="83"/>
      <c r="H17" s="53"/>
    </row>
    <row r="18" spans="1:8" s="63" customFormat="1" ht="15.75">
      <c r="A18" s="153">
        <f>'PARTE A'!A19</f>
        <v>0</v>
      </c>
      <c r="B18" s="154">
        <f>'PARTE A'!B19</f>
        <v>0</v>
      </c>
      <c r="C18" s="152">
        <f>'PARTE A'!C19</f>
        <v>0</v>
      </c>
      <c r="D18" s="84">
        <f>'PARTE A'!F19</f>
        <v>0</v>
      </c>
      <c r="E18" s="84">
        <f>'PARTE A'!G19</f>
        <v>0</v>
      </c>
      <c r="F18" s="83"/>
      <c r="G18" s="83"/>
      <c r="H18" s="53"/>
    </row>
    <row r="19" spans="1:8" s="63" customFormat="1" ht="15.75">
      <c r="A19" s="153">
        <f>'PARTE A'!A20</f>
        <v>0</v>
      </c>
      <c r="B19" s="154">
        <f>'PARTE A'!B20</f>
        <v>0</v>
      </c>
      <c r="C19" s="152">
        <f>'PARTE A'!C20</f>
        <v>0</v>
      </c>
      <c r="D19" s="84">
        <f>'PARTE A'!F20</f>
        <v>0</v>
      </c>
      <c r="E19" s="84">
        <f>'PARTE A'!G20</f>
        <v>0</v>
      </c>
      <c r="F19" s="83"/>
      <c r="G19" s="83"/>
      <c r="H19" s="53"/>
    </row>
    <row r="20" spans="1:8" s="63" customFormat="1" ht="15.75">
      <c r="A20" s="153">
        <f>'PARTE A'!A21</f>
        <v>0</v>
      </c>
      <c r="B20" s="154">
        <f>'PARTE A'!B21</f>
        <v>0</v>
      </c>
      <c r="C20" s="152">
        <f>'PARTE A'!C21</f>
        <v>0</v>
      </c>
      <c r="D20" s="84">
        <f>'PARTE A'!F21</f>
        <v>0</v>
      </c>
      <c r="E20" s="84">
        <f>'PARTE A'!G21</f>
        <v>0</v>
      </c>
      <c r="F20" s="83"/>
      <c r="G20" s="83"/>
      <c r="H20" s="53"/>
    </row>
    <row r="21" spans="1:8" s="63" customFormat="1" ht="15.75">
      <c r="A21" s="153">
        <f>'PARTE A'!A22</f>
        <v>0</v>
      </c>
      <c r="B21" s="154">
        <f>'PARTE A'!B22</f>
        <v>0</v>
      </c>
      <c r="C21" s="152">
        <f>'PARTE A'!C22</f>
        <v>0</v>
      </c>
      <c r="D21" s="84">
        <f>'PARTE A'!F22</f>
        <v>0</v>
      </c>
      <c r="E21" s="84">
        <f>'PARTE A'!G22</f>
        <v>0</v>
      </c>
      <c r="F21" s="83"/>
      <c r="G21" s="83"/>
      <c r="H21" s="53"/>
    </row>
    <row r="22" spans="1:8" s="63" customFormat="1" ht="15.75">
      <c r="A22" s="153">
        <f>'PARTE A'!A23</f>
        <v>0</v>
      </c>
      <c r="B22" s="154">
        <f>'PARTE A'!B23</f>
        <v>0</v>
      </c>
      <c r="C22" s="152">
        <f>'PARTE A'!C23</f>
        <v>0</v>
      </c>
      <c r="D22" s="84">
        <f>'PARTE A'!F23</f>
        <v>0</v>
      </c>
      <c r="E22" s="84">
        <f>'PARTE A'!G23</f>
        <v>0</v>
      </c>
      <c r="F22" s="83"/>
      <c r="G22" s="83"/>
      <c r="H22" s="53"/>
    </row>
    <row r="23" spans="1:8" s="63" customFormat="1" ht="15.75">
      <c r="A23" s="153">
        <f>'PARTE A'!A24</f>
        <v>0</v>
      </c>
      <c r="B23" s="154">
        <f>'PARTE A'!B24</f>
        <v>0</v>
      </c>
      <c r="C23" s="152">
        <f>'PARTE A'!C24</f>
        <v>0</v>
      </c>
      <c r="D23" s="84">
        <f>'PARTE A'!F24</f>
        <v>0</v>
      </c>
      <c r="E23" s="84">
        <f>'PARTE A'!G24</f>
        <v>0</v>
      </c>
      <c r="F23" s="83"/>
      <c r="G23" s="83"/>
      <c r="H23" s="53"/>
    </row>
    <row r="24" spans="1:8" s="63" customFormat="1" ht="15.75">
      <c r="A24" s="153">
        <f>'PARTE A'!A25</f>
        <v>0</v>
      </c>
      <c r="B24" s="154">
        <f>'PARTE A'!B25</f>
        <v>0</v>
      </c>
      <c r="C24" s="152">
        <f>'PARTE A'!C25</f>
        <v>0</v>
      </c>
      <c r="D24" s="84">
        <f>'PARTE A'!F25</f>
        <v>0</v>
      </c>
      <c r="E24" s="84">
        <f>'PARTE A'!G25</f>
        <v>0</v>
      </c>
      <c r="F24" s="83"/>
      <c r="G24" s="83"/>
      <c r="H24" s="53"/>
    </row>
    <row r="25" spans="1:8" s="63" customFormat="1" ht="15.75">
      <c r="A25" s="153">
        <f>'PARTE A'!A26</f>
        <v>0</v>
      </c>
      <c r="B25" s="154">
        <f>'PARTE A'!B26</f>
        <v>0</v>
      </c>
      <c r="C25" s="152">
        <f>'PARTE A'!C26</f>
        <v>0</v>
      </c>
      <c r="D25" s="84">
        <f>'PARTE A'!F26</f>
        <v>0</v>
      </c>
      <c r="E25" s="84">
        <f>'PARTE A'!G26</f>
        <v>0</v>
      </c>
      <c r="F25" s="83"/>
      <c r="G25" s="83"/>
      <c r="H25" s="53"/>
    </row>
    <row r="26" spans="1:8" s="63" customFormat="1" ht="15.75">
      <c r="A26" s="153">
        <f>'PARTE A'!A27</f>
        <v>0</v>
      </c>
      <c r="B26" s="154">
        <f>'PARTE A'!B27</f>
        <v>0</v>
      </c>
      <c r="C26" s="152">
        <f>'PARTE A'!C27</f>
        <v>0</v>
      </c>
      <c r="D26" s="84">
        <f>'PARTE A'!F27</f>
        <v>0</v>
      </c>
      <c r="E26" s="84">
        <f>'PARTE A'!G27</f>
        <v>0</v>
      </c>
      <c r="F26" s="83"/>
      <c r="G26" s="83"/>
      <c r="H26" s="53"/>
    </row>
    <row r="27" spans="1:8" s="63" customFormat="1" ht="15.75">
      <c r="A27" s="153">
        <f>'PARTE A'!A28</f>
        <v>0</v>
      </c>
      <c r="B27" s="154">
        <f>'PARTE A'!B28</f>
        <v>0</v>
      </c>
      <c r="C27" s="152">
        <f>'PARTE A'!C28</f>
        <v>0</v>
      </c>
      <c r="D27" s="84">
        <f>'PARTE A'!F28</f>
        <v>0</v>
      </c>
      <c r="E27" s="84">
        <f>'PARTE A'!G28</f>
        <v>0</v>
      </c>
      <c r="F27" s="83"/>
      <c r="G27" s="83"/>
      <c r="H27" s="53"/>
    </row>
    <row r="28" spans="1:8" s="63" customFormat="1" ht="15.75">
      <c r="A28" s="153">
        <f>'PARTE A'!A29</f>
        <v>0</v>
      </c>
      <c r="B28" s="154">
        <f>'PARTE A'!B29</f>
        <v>0</v>
      </c>
      <c r="C28" s="152">
        <f>'PARTE A'!C29</f>
        <v>0</v>
      </c>
      <c r="D28" s="84">
        <f>'PARTE A'!F29</f>
        <v>0</v>
      </c>
      <c r="E28" s="84">
        <f>'PARTE A'!G29</f>
        <v>0</v>
      </c>
      <c r="F28" s="83"/>
      <c r="G28" s="83"/>
      <c r="H28" s="53"/>
    </row>
    <row r="29" spans="1:8" s="63" customFormat="1" ht="15.75">
      <c r="A29" s="153">
        <f>'PARTE A'!A30</f>
        <v>0</v>
      </c>
      <c r="B29" s="154">
        <f>'PARTE A'!B30</f>
        <v>0</v>
      </c>
      <c r="C29" s="152">
        <f>'PARTE A'!C30</f>
        <v>0</v>
      </c>
      <c r="D29" s="84">
        <f>'PARTE A'!F30</f>
        <v>0</v>
      </c>
      <c r="E29" s="84">
        <f>'PARTE A'!G30</f>
        <v>0</v>
      </c>
      <c r="F29" s="83"/>
      <c r="G29" s="83"/>
      <c r="H29" s="53"/>
    </row>
    <row r="30" spans="1:8" s="63" customFormat="1" ht="15.75">
      <c r="A30" s="153">
        <f>'PARTE A'!A31</f>
        <v>0</v>
      </c>
      <c r="B30" s="154">
        <f>'PARTE A'!B31</f>
        <v>0</v>
      </c>
      <c r="C30" s="152">
        <f>'PARTE A'!C31</f>
        <v>0</v>
      </c>
      <c r="D30" s="84">
        <f>'PARTE A'!F31</f>
        <v>0</v>
      </c>
      <c r="E30" s="84">
        <f>'PARTE A'!G31</f>
        <v>0</v>
      </c>
      <c r="F30" s="83"/>
      <c r="G30" s="83"/>
      <c r="H30" s="53"/>
    </row>
    <row r="31" spans="1:8" s="63" customFormat="1" ht="15.75">
      <c r="A31" s="153">
        <f>'PARTE A'!A32</f>
        <v>0</v>
      </c>
      <c r="B31" s="154">
        <f>'PARTE A'!B32</f>
        <v>0</v>
      </c>
      <c r="C31" s="152">
        <f>'PARTE A'!C32</f>
        <v>0</v>
      </c>
      <c r="D31" s="84">
        <f>'PARTE A'!F32</f>
        <v>0</v>
      </c>
      <c r="E31" s="84">
        <f>'PARTE A'!G32</f>
        <v>0</v>
      </c>
      <c r="F31" s="83"/>
      <c r="G31" s="83"/>
      <c r="H31" s="53"/>
    </row>
    <row r="32" spans="1:8" s="63" customFormat="1" ht="15.75">
      <c r="A32" s="153">
        <f>'PARTE A'!A33</f>
        <v>0</v>
      </c>
      <c r="B32" s="154">
        <f>'PARTE A'!B33</f>
        <v>0</v>
      </c>
      <c r="C32" s="152">
        <f>'PARTE A'!C33</f>
        <v>0</v>
      </c>
      <c r="D32" s="84">
        <f>'PARTE A'!F33</f>
        <v>0</v>
      </c>
      <c r="E32" s="84">
        <f>'PARTE A'!G33</f>
        <v>0</v>
      </c>
      <c r="F32" s="83"/>
      <c r="G32" s="83"/>
      <c r="H32" s="53"/>
    </row>
    <row r="33" spans="1:8" s="63" customFormat="1" ht="15.75">
      <c r="A33" s="153">
        <f>'PARTE A'!A34</f>
        <v>0</v>
      </c>
      <c r="B33" s="154">
        <f>'PARTE A'!B34</f>
        <v>0</v>
      </c>
      <c r="C33" s="152">
        <f>'PARTE A'!C34</f>
        <v>0</v>
      </c>
      <c r="D33" s="84">
        <f>'PARTE A'!F34</f>
        <v>0</v>
      </c>
      <c r="E33" s="84">
        <f>'PARTE A'!G34</f>
        <v>0</v>
      </c>
      <c r="F33" s="83"/>
      <c r="G33" s="83"/>
      <c r="H33" s="53"/>
    </row>
    <row r="34" spans="1:8" s="63" customFormat="1" ht="15.75">
      <c r="A34" s="153">
        <f>'PARTE A'!A35</f>
        <v>0</v>
      </c>
      <c r="B34" s="154">
        <f>'PARTE A'!B35</f>
        <v>0</v>
      </c>
      <c r="C34" s="152">
        <f>'PARTE A'!C35</f>
        <v>0</v>
      </c>
      <c r="D34" s="84">
        <f>'PARTE A'!F35</f>
        <v>0</v>
      </c>
      <c r="E34" s="84">
        <f>'PARTE A'!G35</f>
        <v>0</v>
      </c>
      <c r="F34" s="83"/>
      <c r="G34" s="83"/>
      <c r="H34" s="53"/>
    </row>
    <row r="35" spans="1:8" s="63" customFormat="1" ht="15.75">
      <c r="A35" s="153">
        <f>'PARTE A'!A36</f>
        <v>0</v>
      </c>
      <c r="B35" s="154">
        <f>'PARTE A'!B36</f>
        <v>0</v>
      </c>
      <c r="C35" s="152">
        <f>'PARTE A'!C36</f>
        <v>0</v>
      </c>
      <c r="D35" s="84">
        <f>'PARTE A'!F36</f>
        <v>0</v>
      </c>
      <c r="E35" s="84">
        <f>'PARTE A'!G36</f>
        <v>0</v>
      </c>
      <c r="F35" s="83"/>
      <c r="G35" s="83"/>
      <c r="H35" s="53"/>
    </row>
    <row r="36" spans="1:8" s="63" customFormat="1" ht="15.75">
      <c r="A36" s="153">
        <f>'PARTE A'!A37</f>
        <v>0</v>
      </c>
      <c r="B36" s="154">
        <f>'PARTE A'!B37</f>
        <v>0</v>
      </c>
      <c r="C36" s="152">
        <f>'PARTE A'!C37</f>
        <v>0</v>
      </c>
      <c r="D36" s="84">
        <f>'PARTE A'!F37</f>
        <v>0</v>
      </c>
      <c r="E36" s="84">
        <f>'PARTE A'!G37</f>
        <v>0</v>
      </c>
      <c r="F36" s="83"/>
      <c r="G36" s="83"/>
      <c r="H36" s="53"/>
    </row>
    <row r="37" spans="1:8" s="63" customFormat="1" ht="15.75">
      <c r="A37" s="153">
        <f>'PARTE A'!A38</f>
        <v>0</v>
      </c>
      <c r="B37" s="154">
        <f>'PARTE A'!B38</f>
        <v>0</v>
      </c>
      <c r="C37" s="152">
        <f>'PARTE A'!C38</f>
        <v>0</v>
      </c>
      <c r="D37" s="84">
        <f>'PARTE A'!F38</f>
        <v>0</v>
      </c>
      <c r="E37" s="84">
        <f>'PARTE A'!G38</f>
        <v>0</v>
      </c>
      <c r="F37" s="83"/>
      <c r="G37" s="83"/>
      <c r="H37" s="53"/>
    </row>
    <row r="38" spans="1:8" s="63" customFormat="1" ht="15.75">
      <c r="A38" s="153">
        <f>'PARTE A'!A39</f>
        <v>0</v>
      </c>
      <c r="B38" s="154">
        <f>'PARTE A'!B39</f>
        <v>0</v>
      </c>
      <c r="C38" s="152">
        <f>'PARTE A'!C39</f>
        <v>0</v>
      </c>
      <c r="D38" s="84">
        <f>'PARTE A'!F39</f>
        <v>0</v>
      </c>
      <c r="E38" s="84">
        <f>'PARTE A'!G39</f>
        <v>0</v>
      </c>
      <c r="F38" s="83"/>
      <c r="G38" s="83"/>
      <c r="H38" s="53"/>
    </row>
    <row r="39" spans="1:8" s="63" customFormat="1" ht="15.75">
      <c r="A39" s="153">
        <f>'PARTE A'!A40</f>
        <v>0</v>
      </c>
      <c r="B39" s="154">
        <f>'PARTE A'!B40</f>
        <v>0</v>
      </c>
      <c r="C39" s="152">
        <f>'PARTE A'!C40</f>
        <v>0</v>
      </c>
      <c r="D39" s="84">
        <f>'PARTE A'!F40</f>
        <v>0</v>
      </c>
      <c r="E39" s="84">
        <f>'PARTE A'!G40</f>
        <v>0</v>
      </c>
      <c r="F39" s="83"/>
      <c r="G39" s="83"/>
      <c r="H39" s="53"/>
    </row>
    <row r="40" spans="1:8" s="63" customFormat="1" ht="15.75">
      <c r="A40" s="153">
        <f>'PARTE A'!A41</f>
        <v>0</v>
      </c>
      <c r="B40" s="154">
        <f>'PARTE A'!B41</f>
        <v>0</v>
      </c>
      <c r="C40" s="155">
        <f>'PARTE A'!C41</f>
        <v>0</v>
      </c>
      <c r="D40" s="84">
        <f>'PARTE A'!F41</f>
        <v>0</v>
      </c>
      <c r="E40" s="84">
        <f>'PARTE A'!G41</f>
        <v>0</v>
      </c>
      <c r="F40" s="83"/>
      <c r="G40" s="83"/>
      <c r="H40" s="53"/>
    </row>
    <row r="41" spans="1:8" s="63" customFormat="1" ht="11.25" customHeight="1">
      <c r="A41" s="156"/>
      <c r="B41" s="157"/>
      <c r="C41" s="158"/>
      <c r="D41" s="159"/>
      <c r="E41" s="159"/>
      <c r="F41" s="160"/>
      <c r="G41" s="25"/>
      <c r="H41" s="53"/>
    </row>
    <row r="42" spans="1:8" s="63" customFormat="1" ht="16.5" thickBot="1">
      <c r="A42" s="156"/>
      <c r="B42" s="157"/>
      <c r="C42" s="158"/>
      <c r="D42" s="159"/>
      <c r="E42" s="159"/>
      <c r="F42" s="160"/>
      <c r="G42" s="161">
        <f>SUM(G16:G40)</f>
        <v>0</v>
      </c>
      <c r="H42" s="53"/>
    </row>
    <row r="43" spans="1:8" s="63" customFormat="1" ht="15.75">
      <c r="A43" s="199" t="s">
        <v>105</v>
      </c>
      <c r="B43" s="200"/>
      <c r="C43" s="200"/>
      <c r="D43" s="200"/>
      <c r="E43" s="135"/>
      <c r="F43" s="135"/>
      <c r="G43" s="135"/>
      <c r="H43" s="53"/>
    </row>
    <row r="44" spans="1:8" ht="15.75">
      <c r="A44" s="162"/>
      <c r="B44" s="162"/>
      <c r="C44" s="162"/>
      <c r="D44" s="162"/>
      <c r="E44" s="135"/>
      <c r="F44" s="135"/>
      <c r="G44" s="135"/>
      <c r="H44" s="144"/>
    </row>
    <row r="45" spans="1:8" ht="15.75">
      <c r="A45" s="162" t="s">
        <v>137</v>
      </c>
      <c r="B45" s="196"/>
      <c r="C45" s="196"/>
      <c r="D45" s="163" t="s">
        <v>138</v>
      </c>
      <c r="E45" s="135"/>
      <c r="F45" s="135"/>
      <c r="G45" s="135"/>
      <c r="H45" s="144"/>
    </row>
    <row r="46" spans="1:8" ht="15.75">
      <c r="A46" s="162" t="s">
        <v>96</v>
      </c>
      <c r="B46" s="197"/>
      <c r="C46" s="197"/>
      <c r="D46" s="162"/>
      <c r="E46" s="135"/>
      <c r="F46" s="135"/>
      <c r="G46" s="135"/>
      <c r="H46" s="144"/>
    </row>
    <row r="47" spans="1:8" ht="15.75">
      <c r="A47" s="164"/>
      <c r="B47" s="164"/>
      <c r="C47" s="164"/>
      <c r="D47" s="164"/>
      <c r="E47" s="135"/>
      <c r="F47" s="135"/>
      <c r="G47" s="135"/>
      <c r="H47" s="144"/>
    </row>
    <row r="48" spans="1:8" ht="15.75">
      <c r="A48" s="162" t="s">
        <v>97</v>
      </c>
      <c r="B48" s="198"/>
      <c r="C48" s="198"/>
      <c r="D48" s="162"/>
      <c r="E48" s="135"/>
      <c r="F48" s="135"/>
      <c r="G48" s="135"/>
      <c r="H48" s="144"/>
    </row>
    <row r="49" spans="1:8" ht="15.75">
      <c r="A49" s="165"/>
      <c r="B49" s="165"/>
      <c r="C49" s="165"/>
      <c r="D49" s="165"/>
      <c r="E49" s="135"/>
      <c r="F49" s="135"/>
      <c r="G49" s="135"/>
      <c r="H49" s="144"/>
    </row>
    <row r="50" spans="1:8" ht="15">
      <c r="A50" s="144"/>
      <c r="B50" s="144"/>
      <c r="C50" s="144"/>
      <c r="D50" s="144"/>
      <c r="G50" s="144"/>
      <c r="H50" s="144"/>
    </row>
  </sheetData>
  <sheetProtection/>
  <mergeCells count="11">
    <mergeCell ref="B45:C45"/>
    <mergeCell ref="B46:C46"/>
    <mergeCell ref="B48:C48"/>
    <mergeCell ref="A43:D43"/>
    <mergeCell ref="F13:G13"/>
    <mergeCell ref="A9:G9"/>
    <mergeCell ref="A13:E13"/>
    <mergeCell ref="A7:G7"/>
    <mergeCell ref="A8:G8"/>
    <mergeCell ref="A10:C10"/>
    <mergeCell ref="A11:C11"/>
  </mergeCells>
  <printOptions/>
  <pageMargins left="0.7" right="0.7" top="0.75" bottom="0.75" header="0.3" footer="0.3"/>
  <pageSetup fitToHeight="1" fitToWidth="1" horizontalDpi="600" verticalDpi="600" orientation="landscape" paperSize="5" scale="57" r:id="rId1"/>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view="pageBreakPreview" zoomScale="50" zoomScaleNormal="70" zoomScaleSheetLayoutView="50" zoomScalePageLayoutView="0" workbookViewId="0" topLeftCell="A1">
      <selection activeCell="A38" sqref="A38:F38"/>
    </sheetView>
  </sheetViews>
  <sheetFormatPr defaultColWidth="9.140625" defaultRowHeight="15"/>
  <cols>
    <col min="1" max="1" width="45.28125" style="31" customWidth="1"/>
    <col min="2" max="2" width="45.28125" style="32" customWidth="1"/>
    <col min="3" max="6" width="45.28125" style="31" customWidth="1"/>
    <col min="7" max="16384" width="9.140625" style="34" customWidth="1"/>
  </cols>
  <sheetData>
    <row r="1" spans="1:6" ht="21">
      <c r="A1" s="132" t="s">
        <v>102</v>
      </c>
      <c r="B1" s="49"/>
      <c r="C1" s="48"/>
      <c r="D1" s="48"/>
      <c r="E1" s="48"/>
      <c r="F1" s="48"/>
    </row>
    <row r="2" spans="1:6" ht="21">
      <c r="A2" s="133" t="s">
        <v>107</v>
      </c>
      <c r="B2" s="49"/>
      <c r="C2" s="48"/>
      <c r="D2" s="48"/>
      <c r="E2" s="48"/>
      <c r="F2" s="48"/>
    </row>
    <row r="3" spans="1:6" ht="21">
      <c r="A3" s="133" t="s">
        <v>99</v>
      </c>
      <c r="B3" s="49"/>
      <c r="C3" s="48"/>
      <c r="D3" s="48"/>
      <c r="E3" s="48"/>
      <c r="F3" s="48"/>
    </row>
    <row r="4" spans="1:6" ht="21">
      <c r="A4" s="134" t="s">
        <v>100</v>
      </c>
      <c r="B4" s="49"/>
      <c r="C4" s="48"/>
      <c r="D4" s="48"/>
      <c r="E4" s="48"/>
      <c r="F4" s="48"/>
    </row>
    <row r="5" spans="1:6" ht="21">
      <c r="A5" s="134" t="s">
        <v>101</v>
      </c>
      <c r="B5" s="49"/>
      <c r="C5" s="48"/>
      <c r="D5" s="48"/>
      <c r="E5" s="48"/>
      <c r="F5" s="48"/>
    </row>
    <row r="6" spans="1:6" s="1" customFormat="1" ht="23.25" customHeight="1">
      <c r="A6" s="145" t="s">
        <v>143</v>
      </c>
      <c r="B6" s="54"/>
      <c r="C6" s="54"/>
      <c r="D6" s="54"/>
      <c r="E6" s="54"/>
      <c r="F6" s="54"/>
    </row>
    <row r="7" spans="1:6" s="1" customFormat="1" ht="26.25">
      <c r="A7" s="171" t="s">
        <v>19</v>
      </c>
      <c r="B7" s="171"/>
      <c r="C7" s="171"/>
      <c r="D7" s="171"/>
      <c r="E7" s="171"/>
      <c r="F7" s="171"/>
    </row>
    <row r="8" spans="1:6" s="1" customFormat="1" ht="9.75" customHeight="1">
      <c r="A8" s="202"/>
      <c r="B8" s="202"/>
      <c r="C8" s="202"/>
      <c r="D8" s="202"/>
      <c r="E8" s="202"/>
      <c r="F8" s="202"/>
    </row>
    <row r="9" spans="1:6" s="1" customFormat="1" ht="26.25">
      <c r="A9" s="174" t="str">
        <f>'PARTE A'!A10:D10</f>
        <v>NOMBRE DE AGENCIA</v>
      </c>
      <c r="B9" s="174"/>
      <c r="C9" s="42"/>
      <c r="D9" s="42"/>
      <c r="E9" s="42"/>
      <c r="F9" s="42"/>
    </row>
    <row r="10" spans="1:6" s="1" customFormat="1" ht="26.25">
      <c r="A10" s="174" t="str">
        <f>'PARTE A'!A11:D11</f>
        <v>CÓDIGO</v>
      </c>
      <c r="B10" s="174"/>
      <c r="C10" s="42"/>
      <c r="D10" s="42"/>
      <c r="E10" s="42"/>
      <c r="F10" s="42"/>
    </row>
    <row r="11" spans="1:6" s="1" customFormat="1" ht="11.25" customHeight="1">
      <c r="A11" s="62"/>
      <c r="B11" s="62"/>
      <c r="C11" s="42"/>
      <c r="D11" s="42"/>
      <c r="E11" s="42"/>
      <c r="F11" s="42"/>
    </row>
    <row r="12" spans="1:6" s="1" customFormat="1" ht="12" customHeight="1" thickBot="1">
      <c r="A12" s="56" t="s">
        <v>24</v>
      </c>
      <c r="B12" s="56" t="s">
        <v>25</v>
      </c>
      <c r="C12" s="58" t="s">
        <v>26</v>
      </c>
      <c r="D12" s="58" t="s">
        <v>27</v>
      </c>
      <c r="E12" s="58" t="s">
        <v>28</v>
      </c>
      <c r="F12" s="58" t="s">
        <v>29</v>
      </c>
    </row>
    <row r="13" spans="1:6" s="26" customFormat="1" ht="20.25" customHeight="1" thickBot="1">
      <c r="A13" s="184"/>
      <c r="B13" s="185"/>
      <c r="C13" s="185"/>
      <c r="D13" s="185"/>
      <c r="E13" s="185"/>
      <c r="F13" s="185"/>
    </row>
    <row r="14" spans="1:6" s="36" customFormat="1" ht="59.25" customHeight="1" thickBot="1">
      <c r="A14" s="74" t="s">
        <v>69</v>
      </c>
      <c r="B14" s="76" t="s">
        <v>139</v>
      </c>
      <c r="C14" s="95" t="s">
        <v>140</v>
      </c>
      <c r="D14" s="95" t="s">
        <v>70</v>
      </c>
      <c r="E14" s="95" t="s">
        <v>71</v>
      </c>
      <c r="F14" s="95" t="s">
        <v>72</v>
      </c>
    </row>
    <row r="15" spans="1:6" s="26" customFormat="1" ht="15" customHeight="1">
      <c r="A15" s="27"/>
      <c r="B15" s="28"/>
      <c r="C15" s="38"/>
      <c r="D15" s="39"/>
      <c r="E15" s="39">
        <v>0.3</v>
      </c>
      <c r="F15" s="37"/>
    </row>
    <row r="16" spans="1:6" s="29" customFormat="1" ht="18.75">
      <c r="A16" s="88">
        <v>2016</v>
      </c>
      <c r="B16" s="89">
        <f>'EXHIBI 1 PARTE C'!F63</f>
        <v>172847.75</v>
      </c>
      <c r="C16" s="64">
        <f>'EXHIBIT 2 PARTE C'!F64</f>
        <v>0</v>
      </c>
      <c r="D16" s="64">
        <f>B16-C16</f>
        <v>172847.75</v>
      </c>
      <c r="E16" s="64">
        <f>0.3*D16</f>
        <v>51854.325</v>
      </c>
      <c r="F16" s="64">
        <f>D16-E16</f>
        <v>120993.425</v>
      </c>
    </row>
    <row r="17" spans="1:6" s="29" customFormat="1" ht="18.75">
      <c r="A17" s="90">
        <f>A16+1</f>
        <v>2017</v>
      </c>
      <c r="B17" s="89">
        <f>'EXHIBI 1 PARTE C'!G63</f>
        <v>172847.75</v>
      </c>
      <c r="C17" s="64">
        <f>'EXHIBIT 2 PARTE C'!G64</f>
        <v>0</v>
      </c>
      <c r="D17" s="64">
        <f aca="true" t="shared" si="0" ref="D17:D35">B17-C17</f>
        <v>172847.75</v>
      </c>
      <c r="E17" s="64">
        <f aca="true" t="shared" si="1" ref="E17:E35">0.3*D17</f>
        <v>51854.325</v>
      </c>
      <c r="F17" s="64">
        <f aca="true" t="shared" si="2" ref="F17:F35">D17-E17</f>
        <v>120993.425</v>
      </c>
    </row>
    <row r="18" spans="1:6" s="30" customFormat="1" ht="18.75">
      <c r="A18" s="90">
        <f aca="true" t="shared" si="3" ref="A18:A35">A17+1</f>
        <v>2018</v>
      </c>
      <c r="B18" s="89">
        <f>'EXHIBI 1 PARTE C'!H63</f>
        <v>96075.75</v>
      </c>
      <c r="C18" s="64">
        <f>'EXHIBIT 2 PARTE C'!H64</f>
        <v>0</v>
      </c>
      <c r="D18" s="64">
        <f t="shared" si="0"/>
        <v>96075.75</v>
      </c>
      <c r="E18" s="64">
        <f t="shared" si="1"/>
        <v>28822.725</v>
      </c>
      <c r="F18" s="64">
        <f t="shared" si="2"/>
        <v>67253.025</v>
      </c>
    </row>
    <row r="19" spans="1:6" s="29" customFormat="1" ht="18.75">
      <c r="A19" s="90">
        <f t="shared" si="3"/>
        <v>2019</v>
      </c>
      <c r="B19" s="89">
        <f>'EXHIBI 1 PARTE C'!I63</f>
        <v>96075.75</v>
      </c>
      <c r="C19" s="64">
        <f>'EXHIBIT 2 PARTE C'!I64</f>
        <v>0</v>
      </c>
      <c r="D19" s="64">
        <f t="shared" si="0"/>
        <v>96075.75</v>
      </c>
      <c r="E19" s="64">
        <f t="shared" si="1"/>
        <v>28822.725</v>
      </c>
      <c r="F19" s="64">
        <f t="shared" si="2"/>
        <v>67253.025</v>
      </c>
    </row>
    <row r="20" spans="1:6" s="30" customFormat="1" ht="18.75">
      <c r="A20" s="90">
        <f t="shared" si="3"/>
        <v>2020</v>
      </c>
      <c r="B20" s="89">
        <f>'EXHIBI 1 PARTE C'!J63</f>
        <v>0</v>
      </c>
      <c r="C20" s="64">
        <f>'EXHIBIT 2 PARTE C'!J64</f>
        <v>0</v>
      </c>
      <c r="D20" s="64">
        <f t="shared" si="0"/>
        <v>0</v>
      </c>
      <c r="E20" s="64">
        <f t="shared" si="1"/>
        <v>0</v>
      </c>
      <c r="F20" s="64">
        <f t="shared" si="2"/>
        <v>0</v>
      </c>
    </row>
    <row r="21" spans="1:6" s="29" customFormat="1" ht="18.75">
      <c r="A21" s="90">
        <f t="shared" si="3"/>
        <v>2021</v>
      </c>
      <c r="B21" s="89">
        <f>'EXHIBI 1 PARTE C'!K63</f>
        <v>0</v>
      </c>
      <c r="C21" s="64">
        <f>'EXHIBIT 2 PARTE C'!K64</f>
        <v>0</v>
      </c>
      <c r="D21" s="64">
        <f t="shared" si="0"/>
        <v>0</v>
      </c>
      <c r="E21" s="64">
        <f t="shared" si="1"/>
        <v>0</v>
      </c>
      <c r="F21" s="64">
        <f t="shared" si="2"/>
        <v>0</v>
      </c>
    </row>
    <row r="22" spans="1:6" s="29" customFormat="1" ht="18.75">
      <c r="A22" s="90">
        <f t="shared" si="3"/>
        <v>2022</v>
      </c>
      <c r="B22" s="89">
        <f>'EXHIBI 1 PARTE C'!L63</f>
        <v>0</v>
      </c>
      <c r="C22" s="64">
        <f>'EXHIBIT 2 PARTE C'!L64</f>
        <v>0</v>
      </c>
      <c r="D22" s="64">
        <f t="shared" si="0"/>
        <v>0</v>
      </c>
      <c r="E22" s="64">
        <f t="shared" si="1"/>
        <v>0</v>
      </c>
      <c r="F22" s="64">
        <f t="shared" si="2"/>
        <v>0</v>
      </c>
    </row>
    <row r="23" spans="1:6" s="29" customFormat="1" ht="18.75">
      <c r="A23" s="90">
        <f t="shared" si="3"/>
        <v>2023</v>
      </c>
      <c r="B23" s="89">
        <f>'EXHIBI 1 PARTE C'!M63</f>
        <v>0</v>
      </c>
      <c r="C23" s="64">
        <f>'EXHIBIT 2 PARTE C'!M64</f>
        <v>0</v>
      </c>
      <c r="D23" s="64">
        <f t="shared" si="0"/>
        <v>0</v>
      </c>
      <c r="E23" s="64">
        <f t="shared" si="1"/>
        <v>0</v>
      </c>
      <c r="F23" s="64">
        <f t="shared" si="2"/>
        <v>0</v>
      </c>
    </row>
    <row r="24" spans="1:6" s="29" customFormat="1" ht="18.75">
      <c r="A24" s="90">
        <f t="shared" si="3"/>
        <v>2024</v>
      </c>
      <c r="B24" s="89">
        <f>'EXHIBI 1 PARTE C'!N63</f>
        <v>0</v>
      </c>
      <c r="C24" s="64">
        <f>'EXHIBIT 2 PARTE C'!N64</f>
        <v>0</v>
      </c>
      <c r="D24" s="64">
        <f t="shared" si="0"/>
        <v>0</v>
      </c>
      <c r="E24" s="64">
        <f t="shared" si="1"/>
        <v>0</v>
      </c>
      <c r="F24" s="64">
        <f t="shared" si="2"/>
        <v>0</v>
      </c>
    </row>
    <row r="25" spans="1:6" s="29" customFormat="1" ht="18.75">
      <c r="A25" s="90">
        <f t="shared" si="3"/>
        <v>2025</v>
      </c>
      <c r="B25" s="89">
        <f>'EXHIBI 1 PARTE C'!O63</f>
        <v>0</v>
      </c>
      <c r="C25" s="64">
        <f>'EXHIBIT 2 PARTE C'!O64</f>
        <v>0</v>
      </c>
      <c r="D25" s="64">
        <f t="shared" si="0"/>
        <v>0</v>
      </c>
      <c r="E25" s="64">
        <f t="shared" si="1"/>
        <v>0</v>
      </c>
      <c r="F25" s="64">
        <f t="shared" si="2"/>
        <v>0</v>
      </c>
    </row>
    <row r="26" spans="1:6" s="29" customFormat="1" ht="18.75">
      <c r="A26" s="90">
        <f t="shared" si="3"/>
        <v>2026</v>
      </c>
      <c r="B26" s="89">
        <f>'EXHIBI 1 PARTE C'!P63</f>
        <v>0</v>
      </c>
      <c r="C26" s="64">
        <f>'EXHIBIT 2 PARTE C'!P64</f>
        <v>0</v>
      </c>
      <c r="D26" s="64">
        <f t="shared" si="0"/>
        <v>0</v>
      </c>
      <c r="E26" s="64">
        <f t="shared" si="1"/>
        <v>0</v>
      </c>
      <c r="F26" s="64">
        <f t="shared" si="2"/>
        <v>0</v>
      </c>
    </row>
    <row r="27" spans="1:6" s="29" customFormat="1" ht="18.75">
      <c r="A27" s="90">
        <f t="shared" si="3"/>
        <v>2027</v>
      </c>
      <c r="B27" s="89">
        <f>'EXHIBI 1 PARTE C'!Q63</f>
        <v>0</v>
      </c>
      <c r="C27" s="64">
        <f>'EXHIBIT 2 PARTE C'!Q64</f>
        <v>0</v>
      </c>
      <c r="D27" s="64">
        <f t="shared" si="0"/>
        <v>0</v>
      </c>
      <c r="E27" s="64">
        <f t="shared" si="1"/>
        <v>0</v>
      </c>
      <c r="F27" s="64">
        <f t="shared" si="2"/>
        <v>0</v>
      </c>
    </row>
    <row r="28" spans="1:6" s="29" customFormat="1" ht="18.75">
      <c r="A28" s="90">
        <f t="shared" si="3"/>
        <v>2028</v>
      </c>
      <c r="B28" s="89">
        <f>'EXHIBI 1 PARTE C'!R63</f>
        <v>0</v>
      </c>
      <c r="C28" s="64">
        <f>'EXHIBIT 2 PARTE C'!R64</f>
        <v>0</v>
      </c>
      <c r="D28" s="64">
        <f t="shared" si="0"/>
        <v>0</v>
      </c>
      <c r="E28" s="64">
        <f t="shared" si="1"/>
        <v>0</v>
      </c>
      <c r="F28" s="64">
        <f t="shared" si="2"/>
        <v>0</v>
      </c>
    </row>
    <row r="29" spans="1:6" s="29" customFormat="1" ht="18.75">
      <c r="A29" s="90">
        <f t="shared" si="3"/>
        <v>2029</v>
      </c>
      <c r="B29" s="89">
        <f>'EXHIBI 1 PARTE C'!S63</f>
        <v>0</v>
      </c>
      <c r="C29" s="64">
        <f>'EXHIBIT 2 PARTE C'!S64</f>
        <v>0</v>
      </c>
      <c r="D29" s="64">
        <f t="shared" si="0"/>
        <v>0</v>
      </c>
      <c r="E29" s="64">
        <f t="shared" si="1"/>
        <v>0</v>
      </c>
      <c r="F29" s="64">
        <f t="shared" si="2"/>
        <v>0</v>
      </c>
    </row>
    <row r="30" spans="1:6" s="29" customFormat="1" ht="18.75">
      <c r="A30" s="90">
        <f t="shared" si="3"/>
        <v>2030</v>
      </c>
      <c r="B30" s="89">
        <f>'EXHIBI 1 PARTE C'!T63</f>
        <v>0</v>
      </c>
      <c r="C30" s="64">
        <f>'EXHIBIT 2 PARTE C'!T64</f>
        <v>0</v>
      </c>
      <c r="D30" s="64">
        <f t="shared" si="0"/>
        <v>0</v>
      </c>
      <c r="E30" s="64">
        <f t="shared" si="1"/>
        <v>0</v>
      </c>
      <c r="F30" s="64">
        <f t="shared" si="2"/>
        <v>0</v>
      </c>
    </row>
    <row r="31" spans="1:6" s="30" customFormat="1" ht="18.75">
      <c r="A31" s="90">
        <f t="shared" si="3"/>
        <v>2031</v>
      </c>
      <c r="B31" s="89">
        <f>'EXHIBI 1 PARTE C'!U63</f>
        <v>0</v>
      </c>
      <c r="C31" s="64">
        <f>'EXHIBIT 2 PARTE C'!U64</f>
        <v>0</v>
      </c>
      <c r="D31" s="64">
        <f t="shared" si="0"/>
        <v>0</v>
      </c>
      <c r="E31" s="64">
        <f t="shared" si="1"/>
        <v>0</v>
      </c>
      <c r="F31" s="64">
        <f t="shared" si="2"/>
        <v>0</v>
      </c>
    </row>
    <row r="32" spans="1:6" s="30" customFormat="1" ht="18.75">
      <c r="A32" s="90">
        <f t="shared" si="3"/>
        <v>2032</v>
      </c>
      <c r="B32" s="89">
        <f>'EXHIBI 1 PARTE C'!V63</f>
        <v>0</v>
      </c>
      <c r="C32" s="64">
        <f>'EXHIBIT 2 PARTE C'!V64</f>
        <v>0</v>
      </c>
      <c r="D32" s="64">
        <f t="shared" si="0"/>
        <v>0</v>
      </c>
      <c r="E32" s="64">
        <f t="shared" si="1"/>
        <v>0</v>
      </c>
      <c r="F32" s="64">
        <f t="shared" si="2"/>
        <v>0</v>
      </c>
    </row>
    <row r="33" spans="1:6" s="30" customFormat="1" ht="18.75">
      <c r="A33" s="90">
        <f t="shared" si="3"/>
        <v>2033</v>
      </c>
      <c r="B33" s="89">
        <f>'EXHIBI 1 PARTE C'!W63</f>
        <v>0</v>
      </c>
      <c r="C33" s="64">
        <f>'EXHIBIT 2 PARTE C'!W64</f>
        <v>0</v>
      </c>
      <c r="D33" s="64">
        <f t="shared" si="0"/>
        <v>0</v>
      </c>
      <c r="E33" s="64">
        <f t="shared" si="1"/>
        <v>0</v>
      </c>
      <c r="F33" s="64">
        <f t="shared" si="2"/>
        <v>0</v>
      </c>
    </row>
    <row r="34" spans="1:6" s="30" customFormat="1" ht="18.75">
      <c r="A34" s="90">
        <f t="shared" si="3"/>
        <v>2034</v>
      </c>
      <c r="B34" s="89">
        <f>'EXHIBI 1 PARTE C'!X63</f>
        <v>0</v>
      </c>
      <c r="C34" s="64">
        <f>'EXHIBIT 2 PARTE C'!X64</f>
        <v>0</v>
      </c>
      <c r="D34" s="64">
        <f t="shared" si="0"/>
        <v>0</v>
      </c>
      <c r="E34" s="64">
        <f t="shared" si="1"/>
        <v>0</v>
      </c>
      <c r="F34" s="64">
        <f t="shared" si="2"/>
        <v>0</v>
      </c>
    </row>
    <row r="35" spans="1:6" s="30" customFormat="1" ht="18.75">
      <c r="A35" s="90">
        <f t="shared" si="3"/>
        <v>2035</v>
      </c>
      <c r="B35" s="89">
        <f>'EXHIBI 1 PARTE C'!Y63</f>
        <v>0</v>
      </c>
      <c r="C35" s="64">
        <f>'EXHIBIT 2 PARTE C'!Y64</f>
        <v>0</v>
      </c>
      <c r="D35" s="64">
        <f t="shared" si="0"/>
        <v>0</v>
      </c>
      <c r="E35" s="64">
        <f t="shared" si="1"/>
        <v>0</v>
      </c>
      <c r="F35" s="64">
        <f t="shared" si="2"/>
        <v>0</v>
      </c>
    </row>
    <row r="36" spans="1:6" ht="15" customHeight="1">
      <c r="A36" s="92"/>
      <c r="B36" s="93"/>
      <c r="C36" s="92"/>
      <c r="D36" s="92"/>
      <c r="E36" s="92"/>
      <c r="F36" s="92"/>
    </row>
    <row r="37" spans="1:6" s="35" customFormat="1" ht="21">
      <c r="A37" s="14" t="s">
        <v>13</v>
      </c>
      <c r="B37" s="17">
        <f>SUM(B16:B35)</f>
        <v>537847</v>
      </c>
      <c r="C37" s="17">
        <f>SUM(C16:C35)</f>
        <v>0</v>
      </c>
      <c r="D37" s="101">
        <f>SUM(D16:D35)</f>
        <v>537847</v>
      </c>
      <c r="E37" s="15">
        <f>SUM(E16:E35)</f>
        <v>161354.1</v>
      </c>
      <c r="F37" s="101">
        <f>SUM(F16:F35)</f>
        <v>376492.9</v>
      </c>
    </row>
    <row r="38" spans="1:6" ht="24.75" customHeight="1">
      <c r="A38" s="203" t="s">
        <v>141</v>
      </c>
      <c r="B38" s="203"/>
      <c r="C38" s="203"/>
      <c r="D38" s="203"/>
      <c r="E38" s="203"/>
      <c r="F38" s="203"/>
    </row>
    <row r="39" spans="1:6" ht="21">
      <c r="A39" s="179" t="s">
        <v>98</v>
      </c>
      <c r="B39" s="180"/>
      <c r="C39" s="180"/>
      <c r="D39" s="51"/>
      <c r="E39" s="51"/>
      <c r="F39" s="51"/>
    </row>
    <row r="40" spans="1:6" ht="12.75" customHeight="1">
      <c r="A40" s="181" t="s">
        <v>93</v>
      </c>
      <c r="B40" s="181"/>
      <c r="C40" s="181"/>
      <c r="D40" s="51"/>
      <c r="E40" s="51"/>
      <c r="F40" s="51"/>
    </row>
    <row r="41" spans="1:6" ht="12.75" customHeight="1">
      <c r="A41" s="181"/>
      <c r="B41" s="181"/>
      <c r="C41" s="181"/>
      <c r="D41" s="51"/>
      <c r="E41" s="51"/>
      <c r="F41" s="51"/>
    </row>
    <row r="42" spans="1:6" ht="21">
      <c r="A42" s="121"/>
      <c r="B42" s="121"/>
      <c r="C42" s="121"/>
      <c r="D42" s="51"/>
      <c r="E42" s="51"/>
      <c r="F42" s="51"/>
    </row>
    <row r="43" spans="1:6" ht="21">
      <c r="A43" s="122" t="s">
        <v>94</v>
      </c>
      <c r="B43" s="122"/>
      <c r="C43" s="122"/>
      <c r="D43" s="51"/>
      <c r="E43" s="51"/>
      <c r="F43" s="51"/>
    </row>
    <row r="44" spans="1:6" ht="3" customHeight="1">
      <c r="A44" s="122"/>
      <c r="B44" s="122"/>
      <c r="C44" s="122"/>
      <c r="D44" s="51"/>
      <c r="E44" s="51"/>
      <c r="F44" s="51"/>
    </row>
    <row r="45" spans="1:6" ht="21">
      <c r="A45" s="122" t="s">
        <v>95</v>
      </c>
      <c r="B45" s="175"/>
      <c r="C45" s="175"/>
      <c r="D45" s="51"/>
      <c r="E45" s="51"/>
      <c r="F45" s="51"/>
    </row>
    <row r="46" spans="1:6" ht="21">
      <c r="A46" s="122" t="s">
        <v>96</v>
      </c>
      <c r="B46" s="176"/>
      <c r="C46" s="176"/>
      <c r="D46" s="51"/>
      <c r="E46" s="51"/>
      <c r="F46" s="51"/>
    </row>
    <row r="47" spans="1:6" ht="21">
      <c r="A47" s="123"/>
      <c r="B47" s="123"/>
      <c r="C47" s="123"/>
      <c r="D47" s="51"/>
      <c r="E47" s="51"/>
      <c r="F47" s="51"/>
    </row>
    <row r="48" spans="1:6" ht="21">
      <c r="A48" s="122" t="s">
        <v>97</v>
      </c>
      <c r="B48" s="177"/>
      <c r="C48" s="177"/>
      <c r="D48" s="51"/>
      <c r="E48" s="51"/>
      <c r="F48" s="51"/>
    </row>
    <row r="49" spans="1:6" s="19" customFormat="1" ht="11.25" customHeight="1">
      <c r="A49" s="131"/>
      <c r="B49" s="131"/>
      <c r="C49" s="131"/>
      <c r="D49" s="47"/>
      <c r="E49" s="47"/>
      <c r="F49" s="47"/>
    </row>
    <row r="50" spans="1:6" ht="12.75">
      <c r="A50" s="34"/>
      <c r="B50" s="34"/>
      <c r="C50" s="34"/>
      <c r="D50" s="34"/>
      <c r="E50" s="34"/>
      <c r="F50" s="34"/>
    </row>
    <row r="51" spans="1:6" ht="12.75">
      <c r="A51" s="34"/>
      <c r="B51" s="34"/>
      <c r="C51" s="34"/>
      <c r="D51" s="34"/>
      <c r="E51" s="34"/>
      <c r="F51" s="34"/>
    </row>
    <row r="52" spans="1:6" ht="12.75">
      <c r="A52" s="34"/>
      <c r="B52" s="34"/>
      <c r="C52" s="34"/>
      <c r="D52" s="34"/>
      <c r="E52" s="34"/>
      <c r="F52" s="34"/>
    </row>
    <row r="53" spans="1:6" ht="12.75">
      <c r="A53" s="34"/>
      <c r="B53" s="34"/>
      <c r="C53" s="34"/>
      <c r="D53" s="34"/>
      <c r="E53" s="34"/>
      <c r="F53" s="34"/>
    </row>
    <row r="54" spans="1:6" ht="12.75">
      <c r="A54" s="34"/>
      <c r="B54" s="34"/>
      <c r="C54" s="34"/>
      <c r="D54" s="34"/>
      <c r="E54" s="34"/>
      <c r="F54" s="34"/>
    </row>
    <row r="55" ht="12.75">
      <c r="A55" s="34"/>
    </row>
  </sheetData>
  <sheetProtection/>
  <mergeCells count="11">
    <mergeCell ref="B48:C48"/>
    <mergeCell ref="A38:F38"/>
    <mergeCell ref="A39:C39"/>
    <mergeCell ref="A40:C41"/>
    <mergeCell ref="B45:C45"/>
    <mergeCell ref="B46:C46"/>
    <mergeCell ref="A7:F7"/>
    <mergeCell ref="A10:B10"/>
    <mergeCell ref="A9:B9"/>
    <mergeCell ref="A13:F13"/>
    <mergeCell ref="A8:F8"/>
  </mergeCells>
  <printOptions/>
  <pageMargins left="0.25" right="0.25" top="0.75" bottom="0.75" header="0.3" footer="0.3"/>
  <pageSetup fitToHeight="0" fitToWidth="1" horizontalDpi="600" verticalDpi="600" orientation="landscape" scale="49" r:id="rId1"/>
  <headerFooter>
    <oddFooter>&amp;R&amp;D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76"/>
  <sheetViews>
    <sheetView view="pageBreakPreview" zoomScale="60" zoomScaleNormal="50" zoomScalePageLayoutView="0" workbookViewId="0" topLeftCell="A1">
      <selection activeCell="S63" sqref="S63"/>
    </sheetView>
  </sheetViews>
  <sheetFormatPr defaultColWidth="9.140625" defaultRowHeight="15"/>
  <cols>
    <col min="1" max="1" width="19.140625" style="1" customWidth="1"/>
    <col min="2" max="2" width="22.28125" style="1" customWidth="1"/>
    <col min="3" max="3" width="18.57421875" style="1" customWidth="1"/>
    <col min="4" max="4" width="21.7109375" style="1" customWidth="1"/>
    <col min="5" max="5" width="21.421875" style="2" customWidth="1"/>
    <col min="6" max="6" width="22.421875" style="2" customWidth="1"/>
    <col min="7" max="7" width="22.7109375" style="2" customWidth="1"/>
    <col min="8" max="8" width="20.7109375" style="2" customWidth="1"/>
    <col min="9" max="9" width="19.8515625" style="2" customWidth="1"/>
    <col min="10" max="25" width="18.421875" style="2" customWidth="1"/>
    <col min="26" max="26" width="17.00390625" style="3" customWidth="1"/>
    <col min="27" max="30" width="9.140625" style="3" customWidth="1"/>
    <col min="31" max="16384" width="9.140625" style="1" customWidth="1"/>
  </cols>
  <sheetData>
    <row r="1" spans="1:26" ht="21">
      <c r="A1" s="132" t="s">
        <v>102</v>
      </c>
      <c r="B1" s="52"/>
      <c r="C1" s="52"/>
      <c r="D1" s="52"/>
      <c r="E1" s="98"/>
      <c r="F1" s="98"/>
      <c r="G1" s="98"/>
      <c r="H1" s="98"/>
      <c r="I1" s="98"/>
      <c r="J1" s="98"/>
      <c r="K1" s="98"/>
      <c r="L1" s="98"/>
      <c r="M1" s="98"/>
      <c r="N1" s="98"/>
      <c r="O1" s="98"/>
      <c r="P1" s="98"/>
      <c r="Q1" s="98"/>
      <c r="R1" s="98"/>
      <c r="S1" s="98"/>
      <c r="T1" s="98"/>
      <c r="U1" s="98"/>
      <c r="V1" s="98"/>
      <c r="W1" s="98"/>
      <c r="X1" s="98"/>
      <c r="Y1" s="98"/>
      <c r="Z1" s="87"/>
    </row>
    <row r="2" spans="1:26" ht="21">
      <c r="A2" s="133" t="s">
        <v>108</v>
      </c>
      <c r="B2" s="52"/>
      <c r="C2" s="52"/>
      <c r="D2" s="52"/>
      <c r="E2" s="98"/>
      <c r="F2" s="98"/>
      <c r="G2" s="98"/>
      <c r="H2" s="98"/>
      <c r="I2" s="98"/>
      <c r="J2" s="98"/>
      <c r="K2" s="98"/>
      <c r="L2" s="98"/>
      <c r="M2" s="98"/>
      <c r="N2" s="98"/>
      <c r="O2" s="98"/>
      <c r="P2" s="98"/>
      <c r="Q2" s="98"/>
      <c r="R2" s="98"/>
      <c r="S2" s="98"/>
      <c r="T2" s="98"/>
      <c r="U2" s="98"/>
      <c r="V2" s="98"/>
      <c r="W2" s="98"/>
      <c r="X2" s="98"/>
      <c r="Y2" s="98"/>
      <c r="Z2" s="87"/>
    </row>
    <row r="3" spans="1:26" ht="21">
      <c r="A3" s="133" t="s">
        <v>99</v>
      </c>
      <c r="B3" s="52"/>
      <c r="C3" s="52"/>
      <c r="D3" s="52"/>
      <c r="E3" s="98"/>
      <c r="F3" s="98"/>
      <c r="G3" s="98"/>
      <c r="H3" s="98"/>
      <c r="I3" s="98"/>
      <c r="J3" s="98"/>
      <c r="K3" s="98"/>
      <c r="L3" s="98"/>
      <c r="M3" s="98"/>
      <c r="N3" s="98"/>
      <c r="O3" s="98"/>
      <c r="P3" s="98"/>
      <c r="Q3" s="98"/>
      <c r="R3" s="98"/>
      <c r="S3" s="98"/>
      <c r="T3" s="98"/>
      <c r="U3" s="98"/>
      <c r="V3" s="98"/>
      <c r="W3" s="98"/>
      <c r="X3" s="98"/>
      <c r="Y3" s="98"/>
      <c r="Z3" s="87"/>
    </row>
    <row r="4" spans="1:26" ht="21">
      <c r="A4" s="134" t="s">
        <v>100</v>
      </c>
      <c r="B4" s="52"/>
      <c r="C4" s="52"/>
      <c r="D4" s="52"/>
      <c r="E4" s="98"/>
      <c r="F4" s="98"/>
      <c r="G4" s="98"/>
      <c r="H4" s="98"/>
      <c r="I4" s="98"/>
      <c r="J4" s="98"/>
      <c r="K4" s="98"/>
      <c r="L4" s="98"/>
      <c r="M4" s="98"/>
      <c r="N4" s="98"/>
      <c r="O4" s="98"/>
      <c r="P4" s="98"/>
      <c r="Q4" s="98"/>
      <c r="R4" s="98"/>
      <c r="S4" s="98"/>
      <c r="T4" s="98"/>
      <c r="U4" s="98"/>
      <c r="V4" s="98"/>
      <c r="W4" s="98"/>
      <c r="X4" s="98"/>
      <c r="Y4" s="98"/>
      <c r="Z4" s="87"/>
    </row>
    <row r="5" spans="1:26" ht="21">
      <c r="A5" s="134" t="s">
        <v>101</v>
      </c>
      <c r="B5" s="52"/>
      <c r="C5" s="52"/>
      <c r="D5" s="52"/>
      <c r="E5" s="98"/>
      <c r="F5" s="98"/>
      <c r="G5" s="98"/>
      <c r="H5" s="98"/>
      <c r="I5" s="98"/>
      <c r="J5" s="98"/>
      <c r="K5" s="98"/>
      <c r="L5" s="98"/>
      <c r="M5" s="98"/>
      <c r="N5" s="98"/>
      <c r="O5" s="98"/>
      <c r="P5" s="98"/>
      <c r="Q5" s="98"/>
      <c r="R5" s="98"/>
      <c r="S5" s="98"/>
      <c r="T5" s="98"/>
      <c r="U5" s="98"/>
      <c r="V5" s="98"/>
      <c r="W5" s="98"/>
      <c r="X5" s="98"/>
      <c r="Y5" s="98"/>
      <c r="Z5" s="87"/>
    </row>
    <row r="6" spans="1:26" ht="21">
      <c r="A6" s="145" t="s">
        <v>143</v>
      </c>
      <c r="B6" s="52"/>
      <c r="C6" s="52"/>
      <c r="D6" s="52"/>
      <c r="E6" s="98"/>
      <c r="F6" s="98"/>
      <c r="G6" s="98"/>
      <c r="H6" s="98"/>
      <c r="I6" s="98"/>
      <c r="J6" s="98"/>
      <c r="K6" s="98"/>
      <c r="L6" s="98"/>
      <c r="M6" s="98"/>
      <c r="N6" s="98"/>
      <c r="O6" s="98"/>
      <c r="P6" s="98"/>
      <c r="Q6" s="98"/>
      <c r="R6" s="98"/>
      <c r="S6" s="98"/>
      <c r="T6" s="98"/>
      <c r="U6" s="98"/>
      <c r="V6" s="98"/>
      <c r="W6" s="98"/>
      <c r="X6" s="98"/>
      <c r="Y6" s="98"/>
      <c r="Z6" s="87"/>
    </row>
    <row r="7" spans="1:30" ht="26.25">
      <c r="A7" s="208" t="str">
        <f>'PARTE A'!A10:D10</f>
        <v>NOMBRE DE AGENCIA</v>
      </c>
      <c r="B7" s="208"/>
      <c r="C7" s="208"/>
      <c r="D7" s="208"/>
      <c r="E7" s="206" t="s">
        <v>148</v>
      </c>
      <c r="F7" s="206"/>
      <c r="G7" s="206"/>
      <c r="H7" s="206"/>
      <c r="I7" s="206"/>
      <c r="J7" s="206"/>
      <c r="K7" s="206"/>
      <c r="L7" s="206"/>
      <c r="M7" s="206"/>
      <c r="N7" s="206"/>
      <c r="O7" s="206"/>
      <c r="P7" s="206"/>
      <c r="Q7" s="206"/>
      <c r="R7" s="206"/>
      <c r="S7" s="206"/>
      <c r="T7" s="206"/>
      <c r="U7" s="206"/>
      <c r="V7" s="206"/>
      <c r="W7" s="206"/>
      <c r="X7" s="206"/>
      <c r="Y7" s="206"/>
      <c r="Z7" s="52"/>
      <c r="AA7" s="1"/>
      <c r="AB7" s="1"/>
      <c r="AC7" s="1"/>
      <c r="AD7" s="1"/>
    </row>
    <row r="8" spans="1:30" ht="26.25">
      <c r="A8" s="208" t="str">
        <f>'PARTE A'!A11:D11</f>
        <v>CÓDIGO</v>
      </c>
      <c r="B8" s="208"/>
      <c r="C8" s="208"/>
      <c r="D8" s="208"/>
      <c r="E8" s="207" t="s">
        <v>153</v>
      </c>
      <c r="F8" s="207"/>
      <c r="G8" s="207"/>
      <c r="H8" s="207"/>
      <c r="I8" s="207"/>
      <c r="J8" s="207"/>
      <c r="K8" s="207"/>
      <c r="L8" s="207"/>
      <c r="M8" s="207"/>
      <c r="N8" s="207"/>
      <c r="O8" s="207"/>
      <c r="P8" s="207"/>
      <c r="Q8" s="207"/>
      <c r="R8" s="207"/>
      <c r="S8" s="207"/>
      <c r="T8" s="207"/>
      <c r="U8" s="207"/>
      <c r="V8" s="207"/>
      <c r="W8" s="207"/>
      <c r="X8" s="207"/>
      <c r="Y8" s="207"/>
      <c r="Z8" s="52"/>
      <c r="AA8" s="1"/>
      <c r="AB8" s="1"/>
      <c r="AC8" s="1"/>
      <c r="AD8" s="1"/>
    </row>
    <row r="9" spans="1:30" ht="12" customHeight="1" thickBot="1">
      <c r="A9" s="52"/>
      <c r="B9" s="52"/>
      <c r="C9" s="52"/>
      <c r="D9" s="140"/>
      <c r="E9" s="139"/>
      <c r="F9" s="139"/>
      <c r="G9" s="139"/>
      <c r="H9" s="139"/>
      <c r="I9" s="139"/>
      <c r="J9" s="139"/>
      <c r="K9" s="139"/>
      <c r="L9" s="139"/>
      <c r="M9" s="139"/>
      <c r="N9" s="139"/>
      <c r="O9" s="139"/>
      <c r="P9" s="139"/>
      <c r="Q9" s="139"/>
      <c r="R9" s="139"/>
      <c r="S9" s="139"/>
      <c r="T9" s="139"/>
      <c r="U9" s="139"/>
      <c r="V9" s="139"/>
      <c r="W9" s="139"/>
      <c r="X9" s="139"/>
      <c r="Y9" s="139"/>
      <c r="Z9" s="52"/>
      <c r="AA9" s="1"/>
      <c r="AB9" s="1"/>
      <c r="AC9" s="1"/>
      <c r="AD9" s="1"/>
    </row>
    <row r="10" spans="1:30" ht="20.25" customHeight="1" thickBot="1">
      <c r="A10" s="184" t="s">
        <v>46</v>
      </c>
      <c r="B10" s="185"/>
      <c r="C10" s="185"/>
      <c r="D10" s="212"/>
      <c r="E10" s="213"/>
      <c r="F10" s="209" t="s">
        <v>129</v>
      </c>
      <c r="G10" s="210"/>
      <c r="H10" s="210"/>
      <c r="I10" s="210"/>
      <c r="J10" s="210"/>
      <c r="K10" s="210"/>
      <c r="L10" s="210"/>
      <c r="M10" s="210"/>
      <c r="N10" s="210"/>
      <c r="O10" s="210"/>
      <c r="P10" s="210"/>
      <c r="Q10" s="210"/>
      <c r="R10" s="210"/>
      <c r="S10" s="210"/>
      <c r="T10" s="210"/>
      <c r="U10" s="210"/>
      <c r="V10" s="210"/>
      <c r="W10" s="210"/>
      <c r="X10" s="210"/>
      <c r="Y10" s="211"/>
      <c r="Z10" s="136"/>
      <c r="AA10" s="1"/>
      <c r="AB10" s="1"/>
      <c r="AC10" s="1"/>
      <c r="AD10" s="1"/>
    </row>
    <row r="11" spans="1:26" s="22" customFormat="1" ht="90.75" customHeight="1" thickBot="1">
      <c r="A11" s="74" t="s">
        <v>3</v>
      </c>
      <c r="B11" s="75" t="s">
        <v>0</v>
      </c>
      <c r="C11" s="76" t="s">
        <v>1</v>
      </c>
      <c r="D11" s="76" t="s">
        <v>5</v>
      </c>
      <c r="E11" s="76" t="s">
        <v>66</v>
      </c>
      <c r="F11" s="77" t="s">
        <v>110</v>
      </c>
      <c r="G11" s="78" t="s">
        <v>109</v>
      </c>
      <c r="H11" s="78" t="s">
        <v>111</v>
      </c>
      <c r="I11" s="78" t="s">
        <v>112</v>
      </c>
      <c r="J11" s="78" t="s">
        <v>113</v>
      </c>
      <c r="K11" s="78" t="s">
        <v>114</v>
      </c>
      <c r="L11" s="78" t="s">
        <v>115</v>
      </c>
      <c r="M11" s="78" t="s">
        <v>116</v>
      </c>
      <c r="N11" s="78" t="s">
        <v>117</v>
      </c>
      <c r="O11" s="78" t="s">
        <v>118</v>
      </c>
      <c r="P11" s="78" t="s">
        <v>119</v>
      </c>
      <c r="Q11" s="78" t="s">
        <v>120</v>
      </c>
      <c r="R11" s="78" t="s">
        <v>121</v>
      </c>
      <c r="S11" s="78" t="s">
        <v>122</v>
      </c>
      <c r="T11" s="79" t="s">
        <v>123</v>
      </c>
      <c r="U11" s="78" t="s">
        <v>124</v>
      </c>
      <c r="V11" s="78" t="s">
        <v>125</v>
      </c>
      <c r="W11" s="78" t="s">
        <v>126</v>
      </c>
      <c r="X11" s="78" t="s">
        <v>127</v>
      </c>
      <c r="Y11" s="79" t="s">
        <v>128</v>
      </c>
      <c r="Z11" s="138" t="s">
        <v>15</v>
      </c>
    </row>
    <row r="12" spans="5:25" s="6" customFormat="1" ht="18.75">
      <c r="E12" s="4"/>
      <c r="F12" s="86">
        <f>15.525%</f>
        <v>0.15525</v>
      </c>
      <c r="G12" s="86">
        <f>16.775%</f>
        <v>0.16774999999999998</v>
      </c>
      <c r="H12" s="86">
        <f>18.025%</f>
        <v>0.18025</v>
      </c>
      <c r="I12" s="86">
        <f>19.275%</f>
        <v>0.19274999999999998</v>
      </c>
      <c r="J12" s="86">
        <f aca="true" t="shared" si="0" ref="J12:Y12">20.525%</f>
        <v>0.20525</v>
      </c>
      <c r="K12" s="86">
        <f t="shared" si="0"/>
        <v>0.20525</v>
      </c>
      <c r="L12" s="86">
        <f t="shared" si="0"/>
        <v>0.20525</v>
      </c>
      <c r="M12" s="86">
        <f t="shared" si="0"/>
        <v>0.20525</v>
      </c>
      <c r="N12" s="86">
        <f t="shared" si="0"/>
        <v>0.20525</v>
      </c>
      <c r="O12" s="86">
        <f t="shared" si="0"/>
        <v>0.20525</v>
      </c>
      <c r="P12" s="86">
        <f t="shared" si="0"/>
        <v>0.20525</v>
      </c>
      <c r="Q12" s="86">
        <f t="shared" si="0"/>
        <v>0.20525</v>
      </c>
      <c r="R12" s="86">
        <f t="shared" si="0"/>
        <v>0.20525</v>
      </c>
      <c r="S12" s="86">
        <f t="shared" si="0"/>
        <v>0.20525</v>
      </c>
      <c r="T12" s="86">
        <f t="shared" si="0"/>
        <v>0.20525</v>
      </c>
      <c r="U12" s="86">
        <f t="shared" si="0"/>
        <v>0.20525</v>
      </c>
      <c r="V12" s="86">
        <f t="shared" si="0"/>
        <v>0.20525</v>
      </c>
      <c r="W12" s="86">
        <f t="shared" si="0"/>
        <v>0.20525</v>
      </c>
      <c r="X12" s="86">
        <f t="shared" si="0"/>
        <v>0.20525</v>
      </c>
      <c r="Y12" s="86">
        <f t="shared" si="0"/>
        <v>0.20525</v>
      </c>
    </row>
    <row r="13" spans="5:25" s="6" customFormat="1" ht="15" customHeight="1">
      <c r="E13" s="7"/>
      <c r="F13" s="68">
        <v>1</v>
      </c>
      <c r="G13" s="67">
        <v>2</v>
      </c>
      <c r="H13" s="67">
        <v>3</v>
      </c>
      <c r="I13" s="67">
        <v>4</v>
      </c>
      <c r="J13" s="67">
        <v>5</v>
      </c>
      <c r="K13" s="67">
        <v>6</v>
      </c>
      <c r="L13" s="67">
        <v>7</v>
      </c>
      <c r="M13" s="67">
        <v>8</v>
      </c>
      <c r="N13" s="67">
        <v>9</v>
      </c>
      <c r="O13" s="67">
        <v>10</v>
      </c>
      <c r="P13" s="67">
        <v>11</v>
      </c>
      <c r="Q13" s="67">
        <v>12</v>
      </c>
      <c r="R13" s="67">
        <v>13</v>
      </c>
      <c r="S13" s="67">
        <v>14</v>
      </c>
      <c r="T13" s="67">
        <v>15</v>
      </c>
      <c r="U13" s="67">
        <v>16</v>
      </c>
      <c r="V13" s="67">
        <v>17</v>
      </c>
      <c r="W13" s="67">
        <v>18</v>
      </c>
      <c r="X13" s="67">
        <v>19</v>
      </c>
      <c r="Y13" s="67">
        <v>20</v>
      </c>
    </row>
    <row r="14" spans="5:25" s="6" customFormat="1" ht="15" customHeight="1">
      <c r="E14" s="7"/>
      <c r="F14" s="8"/>
      <c r="G14" s="8"/>
      <c r="H14" s="8"/>
      <c r="I14" s="8"/>
      <c r="J14" s="8"/>
      <c r="K14" s="8"/>
      <c r="L14" s="8"/>
      <c r="M14" s="8"/>
      <c r="N14" s="8"/>
      <c r="O14" s="8"/>
      <c r="P14" s="8"/>
      <c r="Q14" s="8"/>
      <c r="R14" s="8"/>
      <c r="S14" s="8"/>
      <c r="T14" s="8"/>
      <c r="U14" s="8"/>
      <c r="V14" s="8"/>
      <c r="W14" s="8"/>
      <c r="X14" s="8"/>
      <c r="Y14" s="8"/>
    </row>
    <row r="15" spans="1:26" s="9" customFormat="1" ht="18.75">
      <c r="A15" s="88">
        <f>'PARTE A'!A17</f>
        <v>5022358</v>
      </c>
      <c r="B15" s="70" t="str">
        <f>'PARTE A'!B17</f>
        <v>Juan del Pueblo</v>
      </c>
      <c r="C15" s="70">
        <f>'PARTE A'!C17</f>
        <v>59</v>
      </c>
      <c r="D15" s="70"/>
      <c r="E15" s="70">
        <f>'PARTE A'!G17</f>
        <v>2</v>
      </c>
      <c r="F15" s="64">
        <v>76772</v>
      </c>
      <c r="G15" s="64">
        <v>76772</v>
      </c>
      <c r="H15" s="64"/>
      <c r="I15" s="64"/>
      <c r="J15" s="64"/>
      <c r="K15" s="64"/>
      <c r="L15" s="64"/>
      <c r="M15" s="64"/>
      <c r="N15" s="64"/>
      <c r="O15" s="64"/>
      <c r="P15" s="64"/>
      <c r="Q15" s="64"/>
      <c r="R15" s="64"/>
      <c r="S15" s="64"/>
      <c r="T15" s="64"/>
      <c r="U15" s="64"/>
      <c r="V15" s="64"/>
      <c r="W15" s="64"/>
      <c r="X15" s="64"/>
      <c r="Y15" s="64"/>
      <c r="Z15" s="137">
        <f>SUM(F15:Y15)</f>
        <v>153544</v>
      </c>
    </row>
    <row r="16" spans="1:26" s="9" customFormat="1" ht="18.75">
      <c r="A16" s="88">
        <f>'PARTE A'!A18</f>
        <v>76855123</v>
      </c>
      <c r="B16" s="70" t="str">
        <f>'PARTE A'!B18</f>
        <v>Juana de la Ciudad</v>
      </c>
      <c r="C16" s="70">
        <f>'PARTE A'!C18</f>
        <v>57</v>
      </c>
      <c r="D16" s="70"/>
      <c r="E16" s="70">
        <f>'PARTE A'!G18</f>
        <v>4</v>
      </c>
      <c r="F16" s="64">
        <v>96075.75</v>
      </c>
      <c r="G16" s="64">
        <v>96075.75</v>
      </c>
      <c r="H16" s="64">
        <v>96075.75</v>
      </c>
      <c r="I16" s="64">
        <v>96075.75</v>
      </c>
      <c r="J16" s="64"/>
      <c r="K16" s="64"/>
      <c r="L16" s="64"/>
      <c r="M16" s="64"/>
      <c r="N16" s="64"/>
      <c r="O16" s="64"/>
      <c r="P16" s="64"/>
      <c r="Q16" s="64"/>
      <c r="R16" s="64"/>
      <c r="S16" s="64"/>
      <c r="T16" s="64"/>
      <c r="U16" s="64"/>
      <c r="V16" s="64"/>
      <c r="W16" s="64"/>
      <c r="X16" s="64"/>
      <c r="Y16" s="64"/>
      <c r="Z16" s="137">
        <f aca="true" t="shared" si="1" ref="Z16:Z60">SUM(F16:Y16)</f>
        <v>384303</v>
      </c>
    </row>
    <row r="17" spans="1:30" s="10" customFormat="1" ht="18.75">
      <c r="A17" s="170"/>
      <c r="B17" s="85"/>
      <c r="C17" s="85"/>
      <c r="D17" s="85"/>
      <c r="E17" s="85"/>
      <c r="F17" s="64"/>
      <c r="G17" s="64"/>
      <c r="H17" s="64"/>
      <c r="I17" s="64"/>
      <c r="J17" s="64"/>
      <c r="K17" s="64"/>
      <c r="L17" s="64"/>
      <c r="M17" s="64"/>
      <c r="N17" s="64"/>
      <c r="O17" s="64"/>
      <c r="P17" s="64"/>
      <c r="Q17" s="64"/>
      <c r="R17" s="64"/>
      <c r="S17" s="64"/>
      <c r="T17" s="64"/>
      <c r="U17" s="64"/>
      <c r="V17" s="64"/>
      <c r="W17" s="64"/>
      <c r="X17" s="64"/>
      <c r="Y17" s="64"/>
      <c r="Z17" s="137">
        <f t="shared" si="1"/>
        <v>0</v>
      </c>
      <c r="AA17" s="9"/>
      <c r="AB17" s="9"/>
      <c r="AC17" s="9"/>
      <c r="AD17" s="9"/>
    </row>
    <row r="18" spans="1:26" s="9" customFormat="1" ht="18.75">
      <c r="A18" s="170"/>
      <c r="B18" s="85"/>
      <c r="C18" s="85"/>
      <c r="D18" s="85"/>
      <c r="E18" s="85"/>
      <c r="F18" s="64"/>
      <c r="G18" s="64"/>
      <c r="H18" s="64"/>
      <c r="I18" s="64"/>
      <c r="J18" s="64"/>
      <c r="K18" s="64"/>
      <c r="L18" s="64"/>
      <c r="M18" s="64"/>
      <c r="N18" s="64"/>
      <c r="O18" s="64"/>
      <c r="P18" s="64"/>
      <c r="Q18" s="64"/>
      <c r="R18" s="64"/>
      <c r="S18" s="64"/>
      <c r="T18" s="64"/>
      <c r="U18" s="64"/>
      <c r="V18" s="64"/>
      <c r="W18" s="64"/>
      <c r="X18" s="64"/>
      <c r="Y18" s="64"/>
      <c r="Z18" s="137">
        <f t="shared" si="1"/>
        <v>0</v>
      </c>
    </row>
    <row r="19" spans="1:30" s="10" customFormat="1" ht="18.75">
      <c r="A19" s="170"/>
      <c r="B19" s="85"/>
      <c r="C19" s="85"/>
      <c r="D19" s="85"/>
      <c r="E19" s="85"/>
      <c r="F19" s="64"/>
      <c r="G19" s="64"/>
      <c r="H19" s="64"/>
      <c r="I19" s="64"/>
      <c r="J19" s="64"/>
      <c r="K19" s="64"/>
      <c r="L19" s="64"/>
      <c r="M19" s="64"/>
      <c r="N19" s="64"/>
      <c r="O19" s="64"/>
      <c r="P19" s="64"/>
      <c r="Q19" s="64"/>
      <c r="R19" s="64"/>
      <c r="S19" s="64"/>
      <c r="T19" s="64"/>
      <c r="U19" s="64"/>
      <c r="V19" s="64"/>
      <c r="W19" s="64"/>
      <c r="X19" s="64"/>
      <c r="Y19" s="64"/>
      <c r="Z19" s="137">
        <f t="shared" si="1"/>
        <v>0</v>
      </c>
      <c r="AA19" s="9"/>
      <c r="AB19" s="9"/>
      <c r="AC19" s="9"/>
      <c r="AD19" s="9"/>
    </row>
    <row r="20" spans="1:26" s="9" customFormat="1" ht="18.75">
      <c r="A20" s="170"/>
      <c r="B20" s="85"/>
      <c r="C20" s="85"/>
      <c r="D20" s="85"/>
      <c r="E20" s="85"/>
      <c r="F20" s="64"/>
      <c r="G20" s="64"/>
      <c r="H20" s="64"/>
      <c r="I20" s="64"/>
      <c r="J20" s="64"/>
      <c r="K20" s="64"/>
      <c r="L20" s="64"/>
      <c r="M20" s="64"/>
      <c r="N20" s="64"/>
      <c r="O20" s="64"/>
      <c r="P20" s="64"/>
      <c r="Q20" s="64"/>
      <c r="R20" s="64"/>
      <c r="S20" s="64"/>
      <c r="T20" s="64"/>
      <c r="U20" s="64"/>
      <c r="V20" s="64"/>
      <c r="W20" s="64"/>
      <c r="X20" s="64"/>
      <c r="Y20" s="64"/>
      <c r="Z20" s="137">
        <f t="shared" si="1"/>
        <v>0</v>
      </c>
    </row>
    <row r="21" spans="1:26" s="9" customFormat="1" ht="18.75">
      <c r="A21" s="170"/>
      <c r="B21" s="85"/>
      <c r="C21" s="85"/>
      <c r="D21" s="85"/>
      <c r="E21" s="85"/>
      <c r="F21" s="64"/>
      <c r="G21" s="64"/>
      <c r="H21" s="64"/>
      <c r="I21" s="64"/>
      <c r="J21" s="64"/>
      <c r="K21" s="64"/>
      <c r="L21" s="64"/>
      <c r="M21" s="64"/>
      <c r="N21" s="64"/>
      <c r="O21" s="64"/>
      <c r="P21" s="64"/>
      <c r="Q21" s="64"/>
      <c r="R21" s="64"/>
      <c r="S21" s="64"/>
      <c r="T21" s="64"/>
      <c r="U21" s="64"/>
      <c r="V21" s="64"/>
      <c r="W21" s="64"/>
      <c r="X21" s="64"/>
      <c r="Y21" s="64"/>
      <c r="Z21" s="137">
        <f t="shared" si="1"/>
        <v>0</v>
      </c>
    </row>
    <row r="22" spans="1:26" s="9" customFormat="1" ht="18.75">
      <c r="A22" s="170"/>
      <c r="B22" s="85"/>
      <c r="C22" s="85"/>
      <c r="D22" s="85"/>
      <c r="E22" s="85"/>
      <c r="F22" s="64"/>
      <c r="G22" s="64"/>
      <c r="H22" s="64"/>
      <c r="I22" s="64"/>
      <c r="J22" s="64"/>
      <c r="K22" s="64"/>
      <c r="L22" s="64"/>
      <c r="M22" s="64"/>
      <c r="N22" s="64"/>
      <c r="O22" s="64"/>
      <c r="P22" s="64"/>
      <c r="Q22" s="64"/>
      <c r="R22" s="64"/>
      <c r="S22" s="64"/>
      <c r="T22" s="64"/>
      <c r="U22" s="64"/>
      <c r="V22" s="64"/>
      <c r="W22" s="64"/>
      <c r="X22" s="64"/>
      <c r="Y22" s="64"/>
      <c r="Z22" s="137">
        <f t="shared" si="1"/>
        <v>0</v>
      </c>
    </row>
    <row r="23" spans="1:26" s="9" customFormat="1" ht="18.75">
      <c r="A23" s="170"/>
      <c r="B23" s="85"/>
      <c r="C23" s="85"/>
      <c r="D23" s="85"/>
      <c r="E23" s="85"/>
      <c r="F23" s="64"/>
      <c r="G23" s="64"/>
      <c r="H23" s="64"/>
      <c r="I23" s="64"/>
      <c r="J23" s="64"/>
      <c r="K23" s="64"/>
      <c r="L23" s="64"/>
      <c r="M23" s="64"/>
      <c r="N23" s="64"/>
      <c r="O23" s="64"/>
      <c r="P23" s="64"/>
      <c r="Q23" s="64"/>
      <c r="R23" s="64"/>
      <c r="S23" s="64"/>
      <c r="T23" s="64"/>
      <c r="U23" s="64"/>
      <c r="V23" s="64"/>
      <c r="W23" s="64"/>
      <c r="X23" s="64"/>
      <c r="Y23" s="64"/>
      <c r="Z23" s="137">
        <f t="shared" si="1"/>
        <v>0</v>
      </c>
    </row>
    <row r="24" spans="1:26" s="9" customFormat="1" ht="18.75">
      <c r="A24" s="170"/>
      <c r="B24" s="85"/>
      <c r="C24" s="85"/>
      <c r="D24" s="85"/>
      <c r="E24" s="85"/>
      <c r="F24" s="64"/>
      <c r="G24" s="64"/>
      <c r="H24" s="64"/>
      <c r="I24" s="64"/>
      <c r="J24" s="64"/>
      <c r="K24" s="64"/>
      <c r="L24" s="64"/>
      <c r="M24" s="64"/>
      <c r="N24" s="64"/>
      <c r="O24" s="64"/>
      <c r="P24" s="64"/>
      <c r="Q24" s="64"/>
      <c r="R24" s="64"/>
      <c r="S24" s="64"/>
      <c r="T24" s="64"/>
      <c r="U24" s="64"/>
      <c r="V24" s="64"/>
      <c r="W24" s="64"/>
      <c r="X24" s="64"/>
      <c r="Y24" s="64"/>
      <c r="Z24" s="137">
        <f t="shared" si="1"/>
        <v>0</v>
      </c>
    </row>
    <row r="25" spans="1:26" s="9" customFormat="1" ht="18.75">
      <c r="A25" s="170"/>
      <c r="B25" s="85"/>
      <c r="C25" s="85"/>
      <c r="D25" s="85"/>
      <c r="E25" s="85"/>
      <c r="F25" s="64"/>
      <c r="G25" s="64"/>
      <c r="H25" s="64"/>
      <c r="I25" s="64"/>
      <c r="J25" s="64"/>
      <c r="K25" s="64"/>
      <c r="L25" s="64"/>
      <c r="M25" s="64"/>
      <c r="N25" s="64"/>
      <c r="O25" s="64"/>
      <c r="P25" s="64"/>
      <c r="Q25" s="64"/>
      <c r="R25" s="64"/>
      <c r="S25" s="64"/>
      <c r="T25" s="64"/>
      <c r="U25" s="64"/>
      <c r="V25" s="64"/>
      <c r="W25" s="64"/>
      <c r="X25" s="64"/>
      <c r="Y25" s="64"/>
      <c r="Z25" s="137">
        <f t="shared" si="1"/>
        <v>0</v>
      </c>
    </row>
    <row r="26" spans="1:26" s="9" customFormat="1" ht="18.75">
      <c r="A26" s="170"/>
      <c r="B26" s="85"/>
      <c r="C26" s="85"/>
      <c r="D26" s="85"/>
      <c r="E26" s="85"/>
      <c r="F26" s="64"/>
      <c r="G26" s="64"/>
      <c r="H26" s="64"/>
      <c r="I26" s="64"/>
      <c r="J26" s="64"/>
      <c r="K26" s="64"/>
      <c r="L26" s="64"/>
      <c r="M26" s="64"/>
      <c r="N26" s="64"/>
      <c r="O26" s="64"/>
      <c r="P26" s="64"/>
      <c r="Q26" s="64"/>
      <c r="R26" s="64"/>
      <c r="S26" s="64"/>
      <c r="T26" s="64"/>
      <c r="U26" s="64"/>
      <c r="V26" s="64"/>
      <c r="W26" s="64"/>
      <c r="X26" s="64"/>
      <c r="Y26" s="64"/>
      <c r="Z26" s="137">
        <f t="shared" si="1"/>
        <v>0</v>
      </c>
    </row>
    <row r="27" spans="1:26" s="9" customFormat="1" ht="18.75">
      <c r="A27" s="170"/>
      <c r="B27" s="85"/>
      <c r="C27" s="85"/>
      <c r="D27" s="85"/>
      <c r="E27" s="85"/>
      <c r="F27" s="64"/>
      <c r="G27" s="64"/>
      <c r="H27" s="64"/>
      <c r="I27" s="64"/>
      <c r="J27" s="64"/>
      <c r="K27" s="64"/>
      <c r="L27" s="64"/>
      <c r="M27" s="64"/>
      <c r="N27" s="64"/>
      <c r="O27" s="64"/>
      <c r="P27" s="64"/>
      <c r="Q27" s="64"/>
      <c r="R27" s="64"/>
      <c r="S27" s="64"/>
      <c r="T27" s="64"/>
      <c r="U27" s="64"/>
      <c r="V27" s="64"/>
      <c r="W27" s="64"/>
      <c r="X27" s="64"/>
      <c r="Y27" s="64"/>
      <c r="Z27" s="137">
        <f t="shared" si="1"/>
        <v>0</v>
      </c>
    </row>
    <row r="28" spans="1:26" s="9" customFormat="1" ht="18.75">
      <c r="A28" s="170"/>
      <c r="B28" s="85"/>
      <c r="C28" s="85"/>
      <c r="D28" s="85"/>
      <c r="E28" s="85"/>
      <c r="F28" s="64"/>
      <c r="G28" s="64"/>
      <c r="H28" s="64"/>
      <c r="I28" s="64"/>
      <c r="J28" s="64"/>
      <c r="K28" s="64"/>
      <c r="L28" s="64"/>
      <c r="M28" s="64"/>
      <c r="N28" s="64"/>
      <c r="O28" s="64"/>
      <c r="P28" s="64"/>
      <c r="Q28" s="64"/>
      <c r="R28" s="64"/>
      <c r="S28" s="64"/>
      <c r="T28" s="64"/>
      <c r="U28" s="64"/>
      <c r="V28" s="64"/>
      <c r="W28" s="64"/>
      <c r="X28" s="64"/>
      <c r="Y28" s="64"/>
      <c r="Z28" s="137">
        <f t="shared" si="1"/>
        <v>0</v>
      </c>
    </row>
    <row r="29" spans="1:26" s="9" customFormat="1" ht="18.75">
      <c r="A29" s="170"/>
      <c r="B29" s="85"/>
      <c r="C29" s="85"/>
      <c r="D29" s="85"/>
      <c r="E29" s="85"/>
      <c r="F29" s="64"/>
      <c r="G29" s="64"/>
      <c r="H29" s="64"/>
      <c r="I29" s="64"/>
      <c r="J29" s="64"/>
      <c r="K29" s="64"/>
      <c r="L29" s="64"/>
      <c r="M29" s="64"/>
      <c r="N29" s="64"/>
      <c r="O29" s="64"/>
      <c r="P29" s="64"/>
      <c r="Q29" s="64"/>
      <c r="R29" s="64"/>
      <c r="S29" s="64"/>
      <c r="T29" s="64"/>
      <c r="U29" s="64"/>
      <c r="V29" s="64"/>
      <c r="W29" s="64"/>
      <c r="X29" s="64"/>
      <c r="Y29" s="64"/>
      <c r="Z29" s="137">
        <f t="shared" si="1"/>
        <v>0</v>
      </c>
    </row>
    <row r="30" spans="1:26" s="9" customFormat="1" ht="18.75">
      <c r="A30" s="170"/>
      <c r="B30" s="85"/>
      <c r="C30" s="85"/>
      <c r="D30" s="85"/>
      <c r="E30" s="85"/>
      <c r="F30" s="64"/>
      <c r="G30" s="64"/>
      <c r="H30" s="64"/>
      <c r="I30" s="64"/>
      <c r="J30" s="64"/>
      <c r="K30" s="64"/>
      <c r="L30" s="64"/>
      <c r="M30" s="64"/>
      <c r="N30" s="64"/>
      <c r="O30" s="64"/>
      <c r="P30" s="64"/>
      <c r="Q30" s="64"/>
      <c r="R30" s="64"/>
      <c r="S30" s="64"/>
      <c r="T30" s="64"/>
      <c r="U30" s="64"/>
      <c r="V30" s="64"/>
      <c r="W30" s="64"/>
      <c r="X30" s="64"/>
      <c r="Y30" s="64"/>
      <c r="Z30" s="137">
        <f t="shared" si="1"/>
        <v>0</v>
      </c>
    </row>
    <row r="31" spans="1:26" s="9" customFormat="1" ht="18.75">
      <c r="A31" s="170"/>
      <c r="B31" s="85"/>
      <c r="C31" s="85"/>
      <c r="D31" s="85"/>
      <c r="E31" s="85"/>
      <c r="F31" s="64"/>
      <c r="G31" s="64"/>
      <c r="H31" s="64"/>
      <c r="I31" s="64"/>
      <c r="J31" s="64"/>
      <c r="K31" s="64"/>
      <c r="L31" s="64"/>
      <c r="M31" s="64"/>
      <c r="N31" s="64"/>
      <c r="O31" s="64"/>
      <c r="P31" s="64"/>
      <c r="Q31" s="64"/>
      <c r="R31" s="64"/>
      <c r="S31" s="64"/>
      <c r="T31" s="64"/>
      <c r="U31" s="64"/>
      <c r="V31" s="64"/>
      <c r="W31" s="64"/>
      <c r="X31" s="64"/>
      <c r="Y31" s="64"/>
      <c r="Z31" s="137">
        <f t="shared" si="1"/>
        <v>0</v>
      </c>
    </row>
    <row r="32" spans="1:30" s="9" customFormat="1" ht="18.75">
      <c r="A32" s="170"/>
      <c r="B32" s="85"/>
      <c r="C32" s="85"/>
      <c r="D32" s="85"/>
      <c r="E32" s="85"/>
      <c r="F32" s="64"/>
      <c r="G32" s="64"/>
      <c r="H32" s="64"/>
      <c r="I32" s="64"/>
      <c r="J32" s="64"/>
      <c r="K32" s="64"/>
      <c r="L32" s="64"/>
      <c r="M32" s="64"/>
      <c r="N32" s="64"/>
      <c r="O32" s="64"/>
      <c r="P32" s="64"/>
      <c r="Q32" s="64"/>
      <c r="R32" s="64"/>
      <c r="S32" s="64"/>
      <c r="T32" s="64"/>
      <c r="U32" s="64"/>
      <c r="V32" s="64"/>
      <c r="W32" s="64"/>
      <c r="X32" s="64"/>
      <c r="Y32" s="64"/>
      <c r="Z32" s="137">
        <f t="shared" si="1"/>
        <v>0</v>
      </c>
      <c r="AA32" s="10"/>
      <c r="AB32" s="10"/>
      <c r="AC32" s="10"/>
      <c r="AD32" s="10"/>
    </row>
    <row r="33" spans="1:26" s="10" customFormat="1" ht="18.75">
      <c r="A33" s="170"/>
      <c r="B33" s="85"/>
      <c r="C33" s="85"/>
      <c r="D33" s="85"/>
      <c r="E33" s="85"/>
      <c r="F33" s="64"/>
      <c r="G33" s="64"/>
      <c r="H33" s="64"/>
      <c r="I33" s="64"/>
      <c r="J33" s="64"/>
      <c r="K33" s="64"/>
      <c r="L33" s="64"/>
      <c r="M33" s="64"/>
      <c r="N33" s="64"/>
      <c r="O33" s="64"/>
      <c r="P33" s="64"/>
      <c r="Q33" s="64"/>
      <c r="R33" s="64"/>
      <c r="S33" s="64"/>
      <c r="T33" s="64"/>
      <c r="U33" s="64"/>
      <c r="V33" s="64"/>
      <c r="W33" s="64"/>
      <c r="X33" s="64"/>
      <c r="Y33" s="64"/>
      <c r="Z33" s="137">
        <f t="shared" si="1"/>
        <v>0</v>
      </c>
    </row>
    <row r="34" spans="1:26" s="10" customFormat="1" ht="18.75">
      <c r="A34" s="170"/>
      <c r="B34" s="85"/>
      <c r="C34" s="85"/>
      <c r="D34" s="85"/>
      <c r="E34" s="85"/>
      <c r="F34" s="64"/>
      <c r="G34" s="64"/>
      <c r="H34" s="64"/>
      <c r="I34" s="64"/>
      <c r="J34" s="64"/>
      <c r="K34" s="64"/>
      <c r="L34" s="64"/>
      <c r="M34" s="64"/>
      <c r="N34" s="64"/>
      <c r="O34" s="64"/>
      <c r="P34" s="64"/>
      <c r="Q34" s="64"/>
      <c r="R34" s="64"/>
      <c r="S34" s="64"/>
      <c r="T34" s="64"/>
      <c r="U34" s="64"/>
      <c r="V34" s="64"/>
      <c r="W34" s="64"/>
      <c r="X34" s="64"/>
      <c r="Y34" s="64"/>
      <c r="Z34" s="137">
        <f t="shared" si="1"/>
        <v>0</v>
      </c>
    </row>
    <row r="35" spans="1:26" s="10" customFormat="1" ht="18.75">
      <c r="A35" s="170"/>
      <c r="B35" s="85"/>
      <c r="C35" s="85"/>
      <c r="D35" s="85"/>
      <c r="E35" s="85"/>
      <c r="F35" s="64"/>
      <c r="G35" s="64"/>
      <c r="H35" s="64"/>
      <c r="I35" s="64"/>
      <c r="J35" s="64"/>
      <c r="K35" s="64"/>
      <c r="L35" s="64"/>
      <c r="M35" s="64"/>
      <c r="N35" s="64"/>
      <c r="O35" s="64"/>
      <c r="P35" s="64"/>
      <c r="Q35" s="64"/>
      <c r="R35" s="64"/>
      <c r="S35" s="64"/>
      <c r="T35" s="64"/>
      <c r="U35" s="64"/>
      <c r="V35" s="64"/>
      <c r="W35" s="64"/>
      <c r="X35" s="64"/>
      <c r="Y35" s="64"/>
      <c r="Z35" s="137">
        <f t="shared" si="1"/>
        <v>0</v>
      </c>
    </row>
    <row r="36" spans="1:26" s="10" customFormat="1" ht="18.75">
      <c r="A36" s="170"/>
      <c r="B36" s="85"/>
      <c r="C36" s="85"/>
      <c r="D36" s="85"/>
      <c r="E36" s="85"/>
      <c r="F36" s="64"/>
      <c r="G36" s="64"/>
      <c r="H36" s="64"/>
      <c r="I36" s="64"/>
      <c r="J36" s="64"/>
      <c r="K36" s="64"/>
      <c r="L36" s="64"/>
      <c r="M36" s="64"/>
      <c r="N36" s="64"/>
      <c r="O36" s="64"/>
      <c r="P36" s="64"/>
      <c r="Q36" s="64"/>
      <c r="R36" s="64"/>
      <c r="S36" s="64"/>
      <c r="T36" s="64"/>
      <c r="U36" s="64"/>
      <c r="V36" s="64"/>
      <c r="W36" s="64"/>
      <c r="X36" s="64"/>
      <c r="Y36" s="64"/>
      <c r="Z36" s="137">
        <f t="shared" si="1"/>
        <v>0</v>
      </c>
    </row>
    <row r="37" spans="1:26" s="10" customFormat="1" ht="18.75">
      <c r="A37" s="170"/>
      <c r="B37" s="85"/>
      <c r="C37" s="85"/>
      <c r="D37" s="85"/>
      <c r="E37" s="85"/>
      <c r="F37" s="64"/>
      <c r="G37" s="64"/>
      <c r="H37" s="64"/>
      <c r="I37" s="64"/>
      <c r="J37" s="64"/>
      <c r="K37" s="64"/>
      <c r="L37" s="64"/>
      <c r="M37" s="64"/>
      <c r="N37" s="64"/>
      <c r="O37" s="64"/>
      <c r="P37" s="64"/>
      <c r="Q37" s="64"/>
      <c r="R37" s="64"/>
      <c r="S37" s="64"/>
      <c r="T37" s="64"/>
      <c r="U37" s="64"/>
      <c r="V37" s="64"/>
      <c r="W37" s="64"/>
      <c r="X37" s="64"/>
      <c r="Y37" s="64"/>
      <c r="Z37" s="137">
        <f t="shared" si="1"/>
        <v>0</v>
      </c>
    </row>
    <row r="38" spans="1:26" s="10" customFormat="1" ht="18.75">
      <c r="A38" s="170"/>
      <c r="B38" s="85"/>
      <c r="C38" s="85"/>
      <c r="D38" s="85"/>
      <c r="E38" s="85"/>
      <c r="F38" s="64"/>
      <c r="G38" s="64"/>
      <c r="H38" s="64"/>
      <c r="I38" s="64"/>
      <c r="J38" s="64"/>
      <c r="K38" s="64"/>
      <c r="L38" s="64"/>
      <c r="M38" s="64"/>
      <c r="N38" s="64"/>
      <c r="O38" s="64"/>
      <c r="P38" s="64"/>
      <c r="Q38" s="64"/>
      <c r="R38" s="64"/>
      <c r="S38" s="64"/>
      <c r="T38" s="64"/>
      <c r="U38" s="64"/>
      <c r="V38" s="64"/>
      <c r="W38" s="64"/>
      <c r="X38" s="64"/>
      <c r="Y38" s="64"/>
      <c r="Z38" s="137">
        <f t="shared" si="1"/>
        <v>0</v>
      </c>
    </row>
    <row r="39" spans="1:26" s="10" customFormat="1" ht="18.75">
      <c r="A39" s="170"/>
      <c r="B39" s="85"/>
      <c r="C39" s="85"/>
      <c r="D39" s="85"/>
      <c r="E39" s="85"/>
      <c r="F39" s="64"/>
      <c r="G39" s="64"/>
      <c r="H39" s="64"/>
      <c r="I39" s="64"/>
      <c r="J39" s="64"/>
      <c r="K39" s="64"/>
      <c r="L39" s="64"/>
      <c r="M39" s="64"/>
      <c r="N39" s="64"/>
      <c r="O39" s="64"/>
      <c r="P39" s="64"/>
      <c r="Q39" s="64"/>
      <c r="R39" s="64"/>
      <c r="S39" s="64"/>
      <c r="T39" s="64"/>
      <c r="U39" s="64"/>
      <c r="V39" s="64"/>
      <c r="W39" s="64"/>
      <c r="X39" s="64"/>
      <c r="Y39" s="64"/>
      <c r="Z39" s="137">
        <f t="shared" si="1"/>
        <v>0</v>
      </c>
    </row>
    <row r="40" spans="1:26" s="10" customFormat="1" ht="18.75">
      <c r="A40" s="170"/>
      <c r="B40" s="85"/>
      <c r="C40" s="85"/>
      <c r="D40" s="85"/>
      <c r="E40" s="85"/>
      <c r="F40" s="64"/>
      <c r="G40" s="64"/>
      <c r="H40" s="64"/>
      <c r="I40" s="64"/>
      <c r="J40" s="64"/>
      <c r="K40" s="64"/>
      <c r="L40" s="64"/>
      <c r="M40" s="64"/>
      <c r="N40" s="64"/>
      <c r="O40" s="64"/>
      <c r="P40" s="64"/>
      <c r="Q40" s="64"/>
      <c r="R40" s="64"/>
      <c r="S40" s="64"/>
      <c r="T40" s="64"/>
      <c r="U40" s="64"/>
      <c r="V40" s="64"/>
      <c r="W40" s="64"/>
      <c r="X40" s="64"/>
      <c r="Y40" s="64"/>
      <c r="Z40" s="137">
        <f t="shared" si="1"/>
        <v>0</v>
      </c>
    </row>
    <row r="41" spans="1:26" s="10" customFormat="1" ht="18.75">
      <c r="A41" s="170"/>
      <c r="B41" s="85"/>
      <c r="C41" s="85"/>
      <c r="D41" s="85"/>
      <c r="E41" s="85"/>
      <c r="F41" s="64"/>
      <c r="G41" s="64"/>
      <c r="H41" s="64"/>
      <c r="I41" s="64"/>
      <c r="J41" s="64"/>
      <c r="K41" s="64"/>
      <c r="L41" s="64"/>
      <c r="M41" s="64"/>
      <c r="N41" s="64"/>
      <c r="O41" s="64"/>
      <c r="P41" s="64"/>
      <c r="Q41" s="64"/>
      <c r="R41" s="64"/>
      <c r="S41" s="64"/>
      <c r="T41" s="64"/>
      <c r="U41" s="64"/>
      <c r="V41" s="64"/>
      <c r="W41" s="64"/>
      <c r="X41" s="64"/>
      <c r="Y41" s="64"/>
      <c r="Z41" s="137">
        <f t="shared" si="1"/>
        <v>0</v>
      </c>
    </row>
    <row r="42" spans="1:26" s="10" customFormat="1" ht="18.75">
      <c r="A42" s="170"/>
      <c r="B42" s="85"/>
      <c r="C42" s="85"/>
      <c r="D42" s="85"/>
      <c r="E42" s="85"/>
      <c r="F42" s="64"/>
      <c r="G42" s="64"/>
      <c r="H42" s="64"/>
      <c r="I42" s="64"/>
      <c r="J42" s="64"/>
      <c r="K42" s="64"/>
      <c r="L42" s="64"/>
      <c r="M42" s="64"/>
      <c r="N42" s="64"/>
      <c r="O42" s="64"/>
      <c r="P42" s="64"/>
      <c r="Q42" s="64"/>
      <c r="R42" s="64"/>
      <c r="S42" s="64"/>
      <c r="T42" s="64"/>
      <c r="U42" s="64"/>
      <c r="V42" s="64"/>
      <c r="W42" s="64"/>
      <c r="X42" s="64"/>
      <c r="Y42" s="64"/>
      <c r="Z42" s="137">
        <f t="shared" si="1"/>
        <v>0</v>
      </c>
    </row>
    <row r="43" spans="1:30" s="9" customFormat="1" ht="18.75">
      <c r="A43" s="170"/>
      <c r="B43" s="85"/>
      <c r="C43" s="85"/>
      <c r="D43" s="85"/>
      <c r="E43" s="85"/>
      <c r="F43" s="64"/>
      <c r="G43" s="64"/>
      <c r="H43" s="64"/>
      <c r="I43" s="64"/>
      <c r="J43" s="64"/>
      <c r="K43" s="64"/>
      <c r="L43" s="64"/>
      <c r="M43" s="64"/>
      <c r="N43" s="64"/>
      <c r="O43" s="64"/>
      <c r="P43" s="64"/>
      <c r="Q43" s="64"/>
      <c r="R43" s="64"/>
      <c r="S43" s="64"/>
      <c r="T43" s="64"/>
      <c r="U43" s="64"/>
      <c r="V43" s="64"/>
      <c r="W43" s="64"/>
      <c r="X43" s="64"/>
      <c r="Y43" s="64"/>
      <c r="Z43" s="137">
        <f t="shared" si="1"/>
        <v>0</v>
      </c>
      <c r="AA43" s="10"/>
      <c r="AB43" s="10"/>
      <c r="AC43" s="10"/>
      <c r="AD43" s="10"/>
    </row>
    <row r="44" spans="1:30" s="9" customFormat="1" ht="18.75">
      <c r="A44" s="170"/>
      <c r="B44" s="85"/>
      <c r="C44" s="85"/>
      <c r="D44" s="85"/>
      <c r="E44" s="85"/>
      <c r="F44" s="64"/>
      <c r="G44" s="64"/>
      <c r="H44" s="64"/>
      <c r="I44" s="64"/>
      <c r="J44" s="64"/>
      <c r="K44" s="64"/>
      <c r="L44" s="64"/>
      <c r="M44" s="64"/>
      <c r="N44" s="64"/>
      <c r="O44" s="64"/>
      <c r="P44" s="64"/>
      <c r="Q44" s="64"/>
      <c r="R44" s="64"/>
      <c r="S44" s="64"/>
      <c r="T44" s="64"/>
      <c r="U44" s="64"/>
      <c r="V44" s="64"/>
      <c r="W44" s="64"/>
      <c r="X44" s="64"/>
      <c r="Y44" s="64"/>
      <c r="Z44" s="137">
        <f t="shared" si="1"/>
        <v>0</v>
      </c>
      <c r="AA44" s="10"/>
      <c r="AB44" s="10"/>
      <c r="AC44" s="10"/>
      <c r="AD44" s="10"/>
    </row>
    <row r="45" spans="1:30" s="9" customFormat="1" ht="18.75">
      <c r="A45" s="170"/>
      <c r="B45" s="85"/>
      <c r="C45" s="85"/>
      <c r="D45" s="85"/>
      <c r="E45" s="85"/>
      <c r="F45" s="64"/>
      <c r="G45" s="64"/>
      <c r="H45" s="64"/>
      <c r="I45" s="64"/>
      <c r="J45" s="64"/>
      <c r="K45" s="64"/>
      <c r="L45" s="64"/>
      <c r="M45" s="64"/>
      <c r="N45" s="64"/>
      <c r="O45" s="64"/>
      <c r="P45" s="64"/>
      <c r="Q45" s="64"/>
      <c r="R45" s="64"/>
      <c r="S45" s="64"/>
      <c r="T45" s="64"/>
      <c r="U45" s="64"/>
      <c r="V45" s="64"/>
      <c r="W45" s="64"/>
      <c r="X45" s="64"/>
      <c r="Y45" s="64"/>
      <c r="Z45" s="137">
        <f t="shared" si="1"/>
        <v>0</v>
      </c>
      <c r="AA45" s="10"/>
      <c r="AB45" s="10"/>
      <c r="AC45" s="10"/>
      <c r="AD45" s="10"/>
    </row>
    <row r="46" spans="1:30" s="9" customFormat="1" ht="18.75">
      <c r="A46" s="170"/>
      <c r="B46" s="85"/>
      <c r="C46" s="85"/>
      <c r="D46" s="85"/>
      <c r="E46" s="85"/>
      <c r="F46" s="64"/>
      <c r="G46" s="64"/>
      <c r="H46" s="64"/>
      <c r="I46" s="64"/>
      <c r="J46" s="64"/>
      <c r="K46" s="64"/>
      <c r="L46" s="64"/>
      <c r="M46" s="64"/>
      <c r="N46" s="64"/>
      <c r="O46" s="64"/>
      <c r="P46" s="64"/>
      <c r="Q46" s="64"/>
      <c r="R46" s="64"/>
      <c r="S46" s="64"/>
      <c r="T46" s="64"/>
      <c r="U46" s="64"/>
      <c r="V46" s="64"/>
      <c r="W46" s="64"/>
      <c r="X46" s="64"/>
      <c r="Y46" s="64"/>
      <c r="Z46" s="137">
        <f t="shared" si="1"/>
        <v>0</v>
      </c>
      <c r="AA46" s="10"/>
      <c r="AB46" s="10"/>
      <c r="AC46" s="10"/>
      <c r="AD46" s="10"/>
    </row>
    <row r="47" spans="1:30" s="9" customFormat="1" ht="18.75">
      <c r="A47" s="170"/>
      <c r="B47" s="85"/>
      <c r="C47" s="85"/>
      <c r="D47" s="85"/>
      <c r="E47" s="85"/>
      <c r="F47" s="64"/>
      <c r="G47" s="64"/>
      <c r="H47" s="64"/>
      <c r="I47" s="64"/>
      <c r="J47" s="64"/>
      <c r="K47" s="64"/>
      <c r="L47" s="64"/>
      <c r="M47" s="64"/>
      <c r="N47" s="64"/>
      <c r="O47" s="64"/>
      <c r="P47" s="64"/>
      <c r="Q47" s="64"/>
      <c r="R47" s="64"/>
      <c r="S47" s="64"/>
      <c r="T47" s="64"/>
      <c r="U47" s="64"/>
      <c r="V47" s="64"/>
      <c r="W47" s="64"/>
      <c r="X47" s="64"/>
      <c r="Y47" s="64"/>
      <c r="Z47" s="137">
        <f t="shared" si="1"/>
        <v>0</v>
      </c>
      <c r="AA47" s="10"/>
      <c r="AB47" s="10"/>
      <c r="AC47" s="10"/>
      <c r="AD47" s="10"/>
    </row>
    <row r="48" spans="1:30" s="9" customFormat="1" ht="18.75">
      <c r="A48" s="170"/>
      <c r="B48" s="85"/>
      <c r="C48" s="85"/>
      <c r="D48" s="85"/>
      <c r="E48" s="85"/>
      <c r="F48" s="64"/>
      <c r="G48" s="64"/>
      <c r="H48" s="64"/>
      <c r="I48" s="64"/>
      <c r="J48" s="64"/>
      <c r="K48" s="64"/>
      <c r="L48" s="64"/>
      <c r="M48" s="64"/>
      <c r="N48" s="64"/>
      <c r="O48" s="64"/>
      <c r="P48" s="64"/>
      <c r="Q48" s="64"/>
      <c r="R48" s="64"/>
      <c r="S48" s="64"/>
      <c r="T48" s="64"/>
      <c r="U48" s="64"/>
      <c r="V48" s="64"/>
      <c r="W48" s="64"/>
      <c r="X48" s="64"/>
      <c r="Y48" s="64"/>
      <c r="Z48" s="137">
        <f t="shared" si="1"/>
        <v>0</v>
      </c>
      <c r="AA48" s="10"/>
      <c r="AB48" s="10"/>
      <c r="AC48" s="10"/>
      <c r="AD48" s="10"/>
    </row>
    <row r="49" spans="1:30" s="9" customFormat="1" ht="18.75">
      <c r="A49" s="170"/>
      <c r="B49" s="85"/>
      <c r="C49" s="85"/>
      <c r="D49" s="85"/>
      <c r="E49" s="85"/>
      <c r="F49" s="64"/>
      <c r="G49" s="64"/>
      <c r="H49" s="64"/>
      <c r="I49" s="64"/>
      <c r="J49" s="64"/>
      <c r="K49" s="64"/>
      <c r="L49" s="64"/>
      <c r="M49" s="64"/>
      <c r="N49" s="64"/>
      <c r="O49" s="64"/>
      <c r="P49" s="64"/>
      <c r="Q49" s="64"/>
      <c r="R49" s="64"/>
      <c r="S49" s="64"/>
      <c r="T49" s="64"/>
      <c r="U49" s="64"/>
      <c r="V49" s="64"/>
      <c r="W49" s="64"/>
      <c r="X49" s="64"/>
      <c r="Y49" s="64"/>
      <c r="Z49" s="137">
        <f t="shared" si="1"/>
        <v>0</v>
      </c>
      <c r="AA49" s="10"/>
      <c r="AB49" s="10"/>
      <c r="AC49" s="10"/>
      <c r="AD49" s="10"/>
    </row>
    <row r="50" spans="1:30" s="9" customFormat="1" ht="18.75">
      <c r="A50" s="170"/>
      <c r="B50" s="85"/>
      <c r="C50" s="85"/>
      <c r="D50" s="85"/>
      <c r="E50" s="85"/>
      <c r="F50" s="64"/>
      <c r="G50" s="64"/>
      <c r="H50" s="64"/>
      <c r="I50" s="64"/>
      <c r="J50" s="64"/>
      <c r="K50" s="64"/>
      <c r="L50" s="64"/>
      <c r="M50" s="64"/>
      <c r="N50" s="64"/>
      <c r="O50" s="64"/>
      <c r="P50" s="64"/>
      <c r="Q50" s="64"/>
      <c r="R50" s="64"/>
      <c r="S50" s="64"/>
      <c r="T50" s="64"/>
      <c r="U50" s="64"/>
      <c r="V50" s="64"/>
      <c r="W50" s="64"/>
      <c r="X50" s="64"/>
      <c r="Y50" s="64"/>
      <c r="Z50" s="137">
        <f t="shared" si="1"/>
        <v>0</v>
      </c>
      <c r="AA50" s="10"/>
      <c r="AB50" s="10"/>
      <c r="AC50" s="10"/>
      <c r="AD50" s="10"/>
    </row>
    <row r="51" spans="1:26" s="9" customFormat="1" ht="18.75">
      <c r="A51" s="170"/>
      <c r="B51" s="85"/>
      <c r="C51" s="85"/>
      <c r="D51" s="85"/>
      <c r="E51" s="85"/>
      <c r="F51" s="64"/>
      <c r="G51" s="64"/>
      <c r="H51" s="64"/>
      <c r="I51" s="64"/>
      <c r="J51" s="64"/>
      <c r="K51" s="64"/>
      <c r="L51" s="64"/>
      <c r="M51" s="64"/>
      <c r="N51" s="64"/>
      <c r="O51" s="64"/>
      <c r="P51" s="64"/>
      <c r="Q51" s="64"/>
      <c r="R51" s="64"/>
      <c r="S51" s="64"/>
      <c r="T51" s="64"/>
      <c r="U51" s="64"/>
      <c r="V51" s="64"/>
      <c r="W51" s="64"/>
      <c r="X51" s="64"/>
      <c r="Y51" s="64"/>
      <c r="Z51" s="137">
        <f t="shared" si="1"/>
        <v>0</v>
      </c>
    </row>
    <row r="52" spans="1:26" s="9" customFormat="1" ht="18.75">
      <c r="A52" s="170"/>
      <c r="B52" s="85"/>
      <c r="C52" s="85"/>
      <c r="D52" s="85"/>
      <c r="E52" s="85"/>
      <c r="F52" s="64"/>
      <c r="G52" s="64"/>
      <c r="H52" s="64"/>
      <c r="I52" s="64"/>
      <c r="J52" s="64"/>
      <c r="K52" s="64"/>
      <c r="L52" s="64"/>
      <c r="M52" s="64"/>
      <c r="N52" s="64"/>
      <c r="O52" s="64"/>
      <c r="P52" s="64"/>
      <c r="Q52" s="64"/>
      <c r="R52" s="64"/>
      <c r="S52" s="64"/>
      <c r="T52" s="64"/>
      <c r="U52" s="64"/>
      <c r="V52" s="64"/>
      <c r="W52" s="64"/>
      <c r="X52" s="64"/>
      <c r="Y52" s="64"/>
      <c r="Z52" s="137">
        <f t="shared" si="1"/>
        <v>0</v>
      </c>
    </row>
    <row r="53" spans="1:26" s="9" customFormat="1" ht="18.75">
      <c r="A53" s="170"/>
      <c r="B53" s="85"/>
      <c r="C53" s="85"/>
      <c r="D53" s="85"/>
      <c r="E53" s="85"/>
      <c r="F53" s="64"/>
      <c r="G53" s="64"/>
      <c r="H53" s="64"/>
      <c r="I53" s="64"/>
      <c r="J53" s="64"/>
      <c r="K53" s="64"/>
      <c r="L53" s="64"/>
      <c r="M53" s="64"/>
      <c r="N53" s="64"/>
      <c r="O53" s="64"/>
      <c r="P53" s="64"/>
      <c r="Q53" s="64"/>
      <c r="R53" s="64"/>
      <c r="S53" s="64"/>
      <c r="T53" s="64"/>
      <c r="U53" s="64"/>
      <c r="V53" s="64"/>
      <c r="W53" s="64"/>
      <c r="X53" s="64"/>
      <c r="Y53" s="64"/>
      <c r="Z53" s="137">
        <f t="shared" si="1"/>
        <v>0</v>
      </c>
    </row>
    <row r="54" spans="1:30" s="9" customFormat="1" ht="18.75">
      <c r="A54" s="170"/>
      <c r="B54" s="85"/>
      <c r="C54" s="85"/>
      <c r="D54" s="85"/>
      <c r="E54" s="85"/>
      <c r="F54" s="64"/>
      <c r="G54" s="64"/>
      <c r="H54" s="64"/>
      <c r="I54" s="64"/>
      <c r="J54" s="64"/>
      <c r="K54" s="64"/>
      <c r="L54" s="64"/>
      <c r="M54" s="64"/>
      <c r="N54" s="64"/>
      <c r="O54" s="64"/>
      <c r="P54" s="64"/>
      <c r="Q54" s="64"/>
      <c r="R54" s="64"/>
      <c r="S54" s="64"/>
      <c r="T54" s="64"/>
      <c r="U54" s="64"/>
      <c r="V54" s="64"/>
      <c r="W54" s="64"/>
      <c r="X54" s="64"/>
      <c r="Y54" s="64"/>
      <c r="Z54" s="137">
        <f t="shared" si="1"/>
        <v>0</v>
      </c>
      <c r="AA54" s="10"/>
      <c r="AB54" s="10"/>
      <c r="AC54" s="10"/>
      <c r="AD54" s="10"/>
    </row>
    <row r="55" spans="1:26" s="9" customFormat="1" ht="18.75">
      <c r="A55" s="170"/>
      <c r="B55" s="85"/>
      <c r="C55" s="85"/>
      <c r="D55" s="85"/>
      <c r="E55" s="85"/>
      <c r="F55" s="64"/>
      <c r="G55" s="64"/>
      <c r="H55" s="64"/>
      <c r="I55" s="64"/>
      <c r="J55" s="64"/>
      <c r="K55" s="64"/>
      <c r="L55" s="64"/>
      <c r="M55" s="64"/>
      <c r="N55" s="64"/>
      <c r="O55" s="64"/>
      <c r="P55" s="64"/>
      <c r="Q55" s="64"/>
      <c r="R55" s="64"/>
      <c r="S55" s="64"/>
      <c r="T55" s="64"/>
      <c r="U55" s="64"/>
      <c r="V55" s="64"/>
      <c r="W55" s="64"/>
      <c r="X55" s="64"/>
      <c r="Y55" s="64"/>
      <c r="Z55" s="137">
        <f t="shared" si="1"/>
        <v>0</v>
      </c>
    </row>
    <row r="56" spans="1:30" s="9" customFormat="1" ht="18.75">
      <c r="A56" s="170"/>
      <c r="B56" s="85"/>
      <c r="C56" s="85"/>
      <c r="D56" s="85"/>
      <c r="E56" s="85"/>
      <c r="F56" s="64"/>
      <c r="G56" s="64"/>
      <c r="H56" s="64"/>
      <c r="I56" s="64"/>
      <c r="J56" s="64"/>
      <c r="K56" s="64"/>
      <c r="L56" s="64"/>
      <c r="M56" s="64"/>
      <c r="N56" s="64"/>
      <c r="O56" s="64"/>
      <c r="P56" s="64"/>
      <c r="Q56" s="64"/>
      <c r="R56" s="64"/>
      <c r="S56" s="64"/>
      <c r="T56" s="64"/>
      <c r="U56" s="64"/>
      <c r="V56" s="64"/>
      <c r="W56" s="64"/>
      <c r="X56" s="64"/>
      <c r="Y56" s="64"/>
      <c r="Z56" s="137">
        <f t="shared" si="1"/>
        <v>0</v>
      </c>
      <c r="AA56" s="10"/>
      <c r="AB56" s="10"/>
      <c r="AC56" s="10"/>
      <c r="AD56" s="10"/>
    </row>
    <row r="57" spans="1:26" s="9" customFormat="1" ht="18.75">
      <c r="A57" s="170"/>
      <c r="B57" s="85"/>
      <c r="C57" s="85"/>
      <c r="D57" s="85"/>
      <c r="E57" s="85"/>
      <c r="F57" s="64"/>
      <c r="G57" s="64"/>
      <c r="H57" s="64"/>
      <c r="I57" s="64"/>
      <c r="J57" s="64"/>
      <c r="K57" s="64"/>
      <c r="L57" s="64"/>
      <c r="M57" s="64"/>
      <c r="N57" s="64"/>
      <c r="O57" s="64"/>
      <c r="P57" s="64"/>
      <c r="Q57" s="64"/>
      <c r="R57" s="64"/>
      <c r="S57" s="64"/>
      <c r="T57" s="64"/>
      <c r="U57" s="64"/>
      <c r="V57" s="64"/>
      <c r="W57" s="64"/>
      <c r="X57" s="64"/>
      <c r="Y57" s="64"/>
      <c r="Z57" s="137">
        <f t="shared" si="1"/>
        <v>0</v>
      </c>
    </row>
    <row r="58" spans="1:26" s="9" customFormat="1" ht="18.75">
      <c r="A58" s="170"/>
      <c r="B58" s="85"/>
      <c r="C58" s="85"/>
      <c r="D58" s="85"/>
      <c r="E58" s="85"/>
      <c r="F58" s="64"/>
      <c r="G58" s="64"/>
      <c r="H58" s="64"/>
      <c r="I58" s="64"/>
      <c r="J58" s="64"/>
      <c r="K58" s="64"/>
      <c r="L58" s="64"/>
      <c r="M58" s="64"/>
      <c r="N58" s="64"/>
      <c r="O58" s="64"/>
      <c r="P58" s="64"/>
      <c r="Q58" s="64"/>
      <c r="R58" s="64"/>
      <c r="S58" s="64"/>
      <c r="T58" s="64"/>
      <c r="U58" s="64"/>
      <c r="V58" s="64"/>
      <c r="W58" s="64"/>
      <c r="X58" s="64"/>
      <c r="Y58" s="64"/>
      <c r="Z58" s="137">
        <f t="shared" si="1"/>
        <v>0</v>
      </c>
    </row>
    <row r="59" spans="1:26" s="9" customFormat="1" ht="18.75">
      <c r="A59" s="170"/>
      <c r="B59" s="85"/>
      <c r="C59" s="85"/>
      <c r="D59" s="85"/>
      <c r="E59" s="85"/>
      <c r="F59" s="64"/>
      <c r="G59" s="64"/>
      <c r="H59" s="64"/>
      <c r="I59" s="64"/>
      <c r="J59" s="64"/>
      <c r="K59" s="64"/>
      <c r="L59" s="64"/>
      <c r="M59" s="64"/>
      <c r="N59" s="64"/>
      <c r="O59" s="64"/>
      <c r="P59" s="64"/>
      <c r="Q59" s="64"/>
      <c r="R59" s="64"/>
      <c r="S59" s="64"/>
      <c r="T59" s="64"/>
      <c r="U59" s="64"/>
      <c r="V59" s="64"/>
      <c r="W59" s="64"/>
      <c r="X59" s="64"/>
      <c r="Y59" s="64"/>
      <c r="Z59" s="137">
        <f t="shared" si="1"/>
        <v>0</v>
      </c>
    </row>
    <row r="60" spans="1:26" s="9" customFormat="1" ht="18.75">
      <c r="A60" s="170"/>
      <c r="B60" s="85"/>
      <c r="C60" s="85"/>
      <c r="D60" s="85"/>
      <c r="E60" s="85"/>
      <c r="F60" s="64"/>
      <c r="G60" s="64"/>
      <c r="H60" s="64"/>
      <c r="I60" s="64"/>
      <c r="J60" s="64"/>
      <c r="K60" s="64"/>
      <c r="L60" s="64"/>
      <c r="M60" s="64"/>
      <c r="N60" s="64"/>
      <c r="O60" s="64"/>
      <c r="P60" s="64"/>
      <c r="Q60" s="64"/>
      <c r="R60" s="64"/>
      <c r="S60" s="64"/>
      <c r="T60" s="64"/>
      <c r="U60" s="64"/>
      <c r="V60" s="64"/>
      <c r="W60" s="64"/>
      <c r="X60" s="64"/>
      <c r="Y60" s="64"/>
      <c r="Z60" s="137">
        <f t="shared" si="1"/>
        <v>0</v>
      </c>
    </row>
    <row r="61" spans="1:26" s="9" customFormat="1" ht="14.25" customHeight="1">
      <c r="A61" s="127"/>
      <c r="B61" s="127"/>
      <c r="C61" s="127"/>
      <c r="D61" s="128"/>
      <c r="E61" s="118"/>
      <c r="F61" s="91"/>
      <c r="G61" s="91"/>
      <c r="H61" s="91"/>
      <c r="I61" s="91"/>
      <c r="J61" s="91"/>
      <c r="K61" s="91"/>
      <c r="L61" s="91"/>
      <c r="M61" s="91"/>
      <c r="N61" s="91"/>
      <c r="O61" s="91"/>
      <c r="P61" s="91"/>
      <c r="Q61" s="91"/>
      <c r="R61" s="91"/>
      <c r="S61" s="91"/>
      <c r="T61" s="91"/>
      <c r="U61" s="91"/>
      <c r="V61" s="91"/>
      <c r="W61" s="91"/>
      <c r="X61" s="91"/>
      <c r="Y61" s="91"/>
      <c r="Z61" s="127"/>
    </row>
    <row r="62" spans="1:30" s="6" customFormat="1" ht="15" customHeight="1">
      <c r="A62" s="129"/>
      <c r="B62" s="129"/>
      <c r="C62" s="129"/>
      <c r="D62" s="130"/>
      <c r="E62" s="141"/>
      <c r="F62" s="92" t="s">
        <v>73</v>
      </c>
      <c r="G62" s="92" t="s">
        <v>74</v>
      </c>
      <c r="H62" s="92" t="s">
        <v>75</v>
      </c>
      <c r="I62" s="92" t="s">
        <v>76</v>
      </c>
      <c r="J62" s="92" t="s">
        <v>77</v>
      </c>
      <c r="K62" s="92" t="s">
        <v>78</v>
      </c>
      <c r="L62" s="92" t="s">
        <v>79</v>
      </c>
      <c r="M62" s="92" t="s">
        <v>80</v>
      </c>
      <c r="N62" s="92" t="s">
        <v>81</v>
      </c>
      <c r="O62" s="92" t="s">
        <v>82</v>
      </c>
      <c r="P62" s="92" t="s">
        <v>83</v>
      </c>
      <c r="Q62" s="92" t="s">
        <v>84</v>
      </c>
      <c r="R62" s="92" t="s">
        <v>85</v>
      </c>
      <c r="S62" s="92" t="s">
        <v>86</v>
      </c>
      <c r="T62" s="92" t="s">
        <v>87</v>
      </c>
      <c r="U62" s="92" t="s">
        <v>88</v>
      </c>
      <c r="V62" s="92" t="s">
        <v>89</v>
      </c>
      <c r="W62" s="92" t="s">
        <v>90</v>
      </c>
      <c r="X62" s="92" t="s">
        <v>91</v>
      </c>
      <c r="Y62" s="92" t="s">
        <v>92</v>
      </c>
      <c r="Z62" s="141" t="s">
        <v>130</v>
      </c>
      <c r="AA62" s="12"/>
      <c r="AB62" s="12"/>
      <c r="AC62" s="12"/>
      <c r="AD62" s="12"/>
    </row>
    <row r="63" spans="1:26" s="18" customFormat="1" ht="54.75" customHeight="1">
      <c r="A63" s="204" t="s">
        <v>149</v>
      </c>
      <c r="B63" s="204"/>
      <c r="C63" s="204"/>
      <c r="D63" s="204"/>
      <c r="E63" s="142" t="s">
        <v>16</v>
      </c>
      <c r="F63" s="103">
        <f aca="true" t="shared" si="2" ref="F63:Z63">SUM(F15:F60)</f>
        <v>172847.75</v>
      </c>
      <c r="G63" s="101">
        <f t="shared" si="2"/>
        <v>172847.75</v>
      </c>
      <c r="H63" s="101">
        <f t="shared" si="2"/>
        <v>96075.75</v>
      </c>
      <c r="I63" s="101">
        <f t="shared" si="2"/>
        <v>96075.75</v>
      </c>
      <c r="J63" s="101">
        <f t="shared" si="2"/>
        <v>0</v>
      </c>
      <c r="K63" s="101">
        <f t="shared" si="2"/>
        <v>0</v>
      </c>
      <c r="L63" s="101">
        <f t="shared" si="2"/>
        <v>0</v>
      </c>
      <c r="M63" s="101">
        <f t="shared" si="2"/>
        <v>0</v>
      </c>
      <c r="N63" s="101">
        <f t="shared" si="2"/>
        <v>0</v>
      </c>
      <c r="O63" s="101">
        <f t="shared" si="2"/>
        <v>0</v>
      </c>
      <c r="P63" s="101">
        <f t="shared" si="2"/>
        <v>0</v>
      </c>
      <c r="Q63" s="101">
        <f t="shared" si="2"/>
        <v>0</v>
      </c>
      <c r="R63" s="101">
        <f t="shared" si="2"/>
        <v>0</v>
      </c>
      <c r="S63" s="101">
        <f t="shared" si="2"/>
        <v>0</v>
      </c>
      <c r="T63" s="101">
        <f t="shared" si="2"/>
        <v>0</v>
      </c>
      <c r="U63" s="101">
        <f t="shared" si="2"/>
        <v>0</v>
      </c>
      <c r="V63" s="101">
        <f t="shared" si="2"/>
        <v>0</v>
      </c>
      <c r="W63" s="101">
        <f t="shared" si="2"/>
        <v>0</v>
      </c>
      <c r="X63" s="101">
        <f t="shared" si="2"/>
        <v>0</v>
      </c>
      <c r="Y63" s="101">
        <f t="shared" si="2"/>
        <v>0</v>
      </c>
      <c r="Z63" s="100">
        <f t="shared" si="2"/>
        <v>537847</v>
      </c>
    </row>
    <row r="64" spans="1:26" s="6" customFormat="1" ht="18.75">
      <c r="A64" s="205"/>
      <c r="B64" s="205"/>
      <c r="C64" s="205"/>
      <c r="D64" s="205"/>
      <c r="E64" s="141"/>
      <c r="F64" s="92"/>
      <c r="G64" s="92"/>
      <c r="H64" s="92"/>
      <c r="I64" s="92"/>
      <c r="J64" s="92"/>
      <c r="K64" s="92"/>
      <c r="L64" s="92"/>
      <c r="M64" s="92"/>
      <c r="N64" s="92"/>
      <c r="O64" s="92"/>
      <c r="P64" s="92"/>
      <c r="Q64" s="92"/>
      <c r="R64" s="92"/>
      <c r="S64" s="92"/>
      <c r="T64" s="92"/>
      <c r="U64" s="92"/>
      <c r="V64" s="92"/>
      <c r="W64" s="92"/>
      <c r="X64" s="92"/>
      <c r="Y64" s="92"/>
      <c r="Z64" s="129"/>
    </row>
    <row r="65" spans="1:30" ht="0.75" customHeight="1">
      <c r="A65" s="205"/>
      <c r="B65" s="205"/>
      <c r="C65" s="205"/>
      <c r="D65" s="205"/>
      <c r="E65" s="98"/>
      <c r="F65" s="52"/>
      <c r="G65" s="52"/>
      <c r="H65" s="52"/>
      <c r="I65" s="52"/>
      <c r="J65" s="52"/>
      <c r="K65" s="52"/>
      <c r="L65" s="52"/>
      <c r="M65" s="52"/>
      <c r="N65" s="52"/>
      <c r="O65" s="52"/>
      <c r="P65" s="52"/>
      <c r="Q65" s="52"/>
      <c r="R65" s="52"/>
      <c r="S65" s="52"/>
      <c r="T65" s="52"/>
      <c r="U65" s="52"/>
      <c r="V65" s="52"/>
      <c r="W65" s="52"/>
      <c r="X65" s="52"/>
      <c r="Y65" s="52"/>
      <c r="Z65" s="52"/>
      <c r="AA65" s="1"/>
      <c r="AB65" s="1"/>
      <c r="AC65" s="1"/>
      <c r="AD65" s="1"/>
    </row>
    <row r="66" spans="1:30" ht="21">
      <c r="A66" s="52"/>
      <c r="B66" s="52"/>
      <c r="C66" s="52"/>
      <c r="D66" s="52"/>
      <c r="E66" s="179" t="s">
        <v>105</v>
      </c>
      <c r="F66" s="180"/>
      <c r="G66" s="180"/>
      <c r="H66" s="180"/>
      <c r="I66" s="180"/>
      <c r="J66" s="180"/>
      <c r="K66" s="180"/>
      <c r="L66" s="180"/>
      <c r="M66" s="180"/>
      <c r="N66" s="180"/>
      <c r="O66" s="52"/>
      <c r="P66" s="52"/>
      <c r="Q66" s="52"/>
      <c r="R66" s="52"/>
      <c r="S66" s="52"/>
      <c r="T66" s="52"/>
      <c r="U66" s="52"/>
      <c r="V66" s="52"/>
      <c r="W66" s="52"/>
      <c r="X66" s="52"/>
      <c r="Y66" s="52"/>
      <c r="Z66" s="52"/>
      <c r="AA66" s="1"/>
      <c r="AB66" s="1"/>
      <c r="AC66" s="1"/>
      <c r="AD66" s="1"/>
    </row>
    <row r="67" spans="1:30" ht="17.25" customHeight="1">
      <c r="A67" s="52"/>
      <c r="B67" s="52"/>
      <c r="C67" s="52"/>
      <c r="D67" s="52"/>
      <c r="E67" s="181" t="s">
        <v>93</v>
      </c>
      <c r="F67" s="181"/>
      <c r="G67" s="181"/>
      <c r="H67" s="181"/>
      <c r="I67" s="181"/>
      <c r="J67" s="181"/>
      <c r="K67" s="181"/>
      <c r="L67" s="181"/>
      <c r="M67" s="181"/>
      <c r="N67" s="181"/>
      <c r="O67" s="52"/>
      <c r="P67" s="52"/>
      <c r="Q67" s="52"/>
      <c r="R67" s="52"/>
      <c r="S67" s="52"/>
      <c r="T67" s="52"/>
      <c r="U67" s="52"/>
      <c r="V67" s="52"/>
      <c r="W67" s="52"/>
      <c r="X67" s="52"/>
      <c r="Y67" s="52"/>
      <c r="Z67" s="52"/>
      <c r="AA67" s="1"/>
      <c r="AB67" s="1"/>
      <c r="AC67" s="1"/>
      <c r="AD67" s="1"/>
    </row>
    <row r="68" spans="1:30" ht="21">
      <c r="A68" s="52"/>
      <c r="B68" s="52"/>
      <c r="C68" s="52"/>
      <c r="D68" s="52"/>
      <c r="E68" s="121"/>
      <c r="F68" s="121"/>
      <c r="G68" s="121"/>
      <c r="H68" s="121"/>
      <c r="I68" s="121"/>
      <c r="J68" s="121"/>
      <c r="K68" s="121"/>
      <c r="L68" s="121"/>
      <c r="M68" s="121"/>
      <c r="N68" s="121"/>
      <c r="O68" s="52"/>
      <c r="P68" s="52"/>
      <c r="Q68" s="52"/>
      <c r="R68" s="52"/>
      <c r="S68" s="52"/>
      <c r="T68" s="52"/>
      <c r="U68" s="52"/>
      <c r="V68" s="52"/>
      <c r="W68" s="52"/>
      <c r="X68" s="52"/>
      <c r="Y68" s="52"/>
      <c r="Z68" s="52"/>
      <c r="AA68" s="1"/>
      <c r="AB68" s="1"/>
      <c r="AC68" s="1"/>
      <c r="AD68" s="1"/>
    </row>
    <row r="69" spans="1:30" ht="21">
      <c r="A69" s="52"/>
      <c r="B69" s="52"/>
      <c r="C69" s="52"/>
      <c r="D69" s="52"/>
      <c r="E69" s="122" t="s">
        <v>94</v>
      </c>
      <c r="F69" s="122"/>
      <c r="G69" s="122"/>
      <c r="H69" s="122"/>
      <c r="I69" s="122"/>
      <c r="J69" s="122"/>
      <c r="K69" s="122"/>
      <c r="L69" s="122"/>
      <c r="M69" s="122"/>
      <c r="N69" s="122"/>
      <c r="O69" s="52"/>
      <c r="P69" s="52"/>
      <c r="Q69" s="52"/>
      <c r="R69" s="52"/>
      <c r="S69" s="52"/>
      <c r="T69" s="52"/>
      <c r="U69" s="52"/>
      <c r="V69" s="52"/>
      <c r="W69" s="52"/>
      <c r="X69" s="52"/>
      <c r="Y69" s="52"/>
      <c r="Z69" s="52"/>
      <c r="AA69" s="1"/>
      <c r="AB69" s="1"/>
      <c r="AC69" s="1"/>
      <c r="AD69" s="1"/>
    </row>
    <row r="70" spans="1:30" ht="21">
      <c r="A70" s="52"/>
      <c r="B70" s="52"/>
      <c r="C70" s="52"/>
      <c r="D70" s="52"/>
      <c r="E70" s="122"/>
      <c r="F70" s="122"/>
      <c r="G70" s="122"/>
      <c r="H70" s="122"/>
      <c r="I70" s="122"/>
      <c r="J70" s="122"/>
      <c r="K70" s="122"/>
      <c r="L70" s="122"/>
      <c r="M70" s="122"/>
      <c r="N70" s="122"/>
      <c r="O70" s="52"/>
      <c r="P70" s="52"/>
      <c r="Q70" s="52"/>
      <c r="R70" s="52"/>
      <c r="S70" s="52"/>
      <c r="T70" s="52"/>
      <c r="U70" s="52"/>
      <c r="V70" s="52"/>
      <c r="W70" s="52"/>
      <c r="X70" s="52"/>
      <c r="Y70" s="52"/>
      <c r="Z70" s="52"/>
      <c r="AA70" s="1"/>
      <c r="AB70" s="1"/>
      <c r="AC70" s="1"/>
      <c r="AD70" s="1"/>
    </row>
    <row r="71" spans="1:30" ht="21">
      <c r="A71" s="52"/>
      <c r="B71" s="52"/>
      <c r="C71" s="52"/>
      <c r="D71" s="52"/>
      <c r="E71" s="122" t="s">
        <v>95</v>
      </c>
      <c r="F71" s="175"/>
      <c r="G71" s="175"/>
      <c r="H71" s="175"/>
      <c r="I71" s="122"/>
      <c r="J71" s="122"/>
      <c r="K71" s="122"/>
      <c r="L71" s="122"/>
      <c r="M71" s="122"/>
      <c r="N71" s="122"/>
      <c r="O71" s="52"/>
      <c r="P71" s="52"/>
      <c r="Q71" s="52"/>
      <c r="R71" s="52"/>
      <c r="S71" s="52"/>
      <c r="T71" s="52"/>
      <c r="U71" s="52"/>
      <c r="V71" s="52"/>
      <c r="W71" s="52"/>
      <c r="X71" s="52"/>
      <c r="Y71" s="52"/>
      <c r="Z71" s="52"/>
      <c r="AA71" s="1"/>
      <c r="AB71" s="1"/>
      <c r="AC71" s="1"/>
      <c r="AD71" s="1"/>
    </row>
    <row r="72" spans="1:30" ht="21">
      <c r="A72" s="52"/>
      <c r="B72" s="52"/>
      <c r="C72" s="52"/>
      <c r="D72" s="52"/>
      <c r="E72" s="122" t="s">
        <v>96</v>
      </c>
      <c r="F72" s="176"/>
      <c r="G72" s="176"/>
      <c r="H72" s="176"/>
      <c r="I72" s="122"/>
      <c r="J72" s="122"/>
      <c r="K72" s="122"/>
      <c r="L72" s="122"/>
      <c r="M72" s="122"/>
      <c r="N72" s="122"/>
      <c r="O72" s="52"/>
      <c r="P72" s="52"/>
      <c r="Q72" s="52"/>
      <c r="R72" s="52"/>
      <c r="S72" s="52"/>
      <c r="T72" s="52"/>
      <c r="U72" s="52"/>
      <c r="V72" s="52"/>
      <c r="W72" s="52"/>
      <c r="X72" s="52"/>
      <c r="Y72" s="52"/>
      <c r="Z72" s="52"/>
      <c r="AA72" s="1"/>
      <c r="AB72" s="1"/>
      <c r="AC72" s="1"/>
      <c r="AD72" s="1"/>
    </row>
    <row r="73" spans="1:30" ht="21">
      <c r="A73" s="52"/>
      <c r="B73" s="52"/>
      <c r="C73" s="52"/>
      <c r="D73" s="52"/>
      <c r="E73" s="123"/>
      <c r="F73" s="123"/>
      <c r="G73" s="123"/>
      <c r="H73" s="123"/>
      <c r="I73" s="123"/>
      <c r="J73" s="123"/>
      <c r="K73" s="123"/>
      <c r="L73" s="123"/>
      <c r="M73" s="123"/>
      <c r="N73" s="123"/>
      <c r="O73" s="52"/>
      <c r="P73" s="52"/>
      <c r="Q73" s="52"/>
      <c r="R73" s="52"/>
      <c r="S73" s="52"/>
      <c r="T73" s="52"/>
      <c r="U73" s="52"/>
      <c r="V73" s="52"/>
      <c r="W73" s="52"/>
      <c r="X73" s="52"/>
      <c r="Y73" s="52"/>
      <c r="Z73" s="52"/>
      <c r="AA73" s="1"/>
      <c r="AB73" s="1"/>
      <c r="AC73" s="1"/>
      <c r="AD73" s="1"/>
    </row>
    <row r="74" spans="1:26" ht="21">
      <c r="A74" s="52"/>
      <c r="B74" s="52"/>
      <c r="C74" s="52"/>
      <c r="D74" s="52"/>
      <c r="E74" s="122" t="s">
        <v>97</v>
      </c>
      <c r="F74" s="177"/>
      <c r="G74" s="177"/>
      <c r="H74" s="177"/>
      <c r="I74" s="122"/>
      <c r="J74" s="122"/>
      <c r="K74" s="122"/>
      <c r="L74" s="122"/>
      <c r="M74" s="122"/>
      <c r="N74" s="122"/>
      <c r="O74" s="98"/>
      <c r="P74" s="98"/>
      <c r="Q74" s="98"/>
      <c r="R74" s="98"/>
      <c r="S74" s="98"/>
      <c r="T74" s="98"/>
      <c r="U74" s="98"/>
      <c r="V74" s="98"/>
      <c r="W74" s="98"/>
      <c r="X74" s="98"/>
      <c r="Y74" s="98"/>
      <c r="Z74" s="87"/>
    </row>
    <row r="75" spans="1:26" ht="21">
      <c r="A75" s="52"/>
      <c r="B75" s="52"/>
      <c r="C75" s="52"/>
      <c r="D75" s="52"/>
      <c r="E75" s="124"/>
      <c r="F75" s="124"/>
      <c r="G75" s="124"/>
      <c r="H75" s="124"/>
      <c r="I75" s="124"/>
      <c r="J75" s="125"/>
      <c r="K75" s="125"/>
      <c r="L75" s="126"/>
      <c r="M75" s="126"/>
      <c r="N75" s="126"/>
      <c r="O75" s="98"/>
      <c r="P75" s="98"/>
      <c r="Q75" s="98"/>
      <c r="R75" s="98"/>
      <c r="S75" s="98"/>
      <c r="T75" s="98"/>
      <c r="U75" s="98"/>
      <c r="V75" s="98"/>
      <c r="W75" s="98"/>
      <c r="X75" s="98"/>
      <c r="Y75" s="98"/>
      <c r="Z75" s="87"/>
    </row>
    <row r="76" ht="17.25">
      <c r="Z76" s="87"/>
    </row>
  </sheetData>
  <sheetProtection/>
  <mergeCells count="12">
    <mergeCell ref="F74:H74"/>
    <mergeCell ref="E66:N66"/>
    <mergeCell ref="E67:N67"/>
    <mergeCell ref="F71:H71"/>
    <mergeCell ref="F72:H72"/>
    <mergeCell ref="A63:D65"/>
    <mergeCell ref="E7:Y7"/>
    <mergeCell ref="E8:Y8"/>
    <mergeCell ref="A7:D7"/>
    <mergeCell ref="A8:D8"/>
    <mergeCell ref="F10:Y10"/>
    <mergeCell ref="A10:E10"/>
  </mergeCells>
  <printOptions/>
  <pageMargins left="0.7" right="0.7" top="0.75" bottom="0.75" header="0.3" footer="0.3"/>
  <pageSetup fitToHeight="0" fitToWidth="1" horizontalDpi="600" verticalDpi="600" orientation="landscape" paperSize="17" scale="39" r:id="rId1"/>
  <headerFooter>
    <oddFooter>&amp;R&amp;D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N77"/>
  <sheetViews>
    <sheetView view="pageBreakPreview" zoomScale="60" zoomScaleNormal="50" zoomScalePageLayoutView="0" workbookViewId="0" topLeftCell="A1">
      <selection activeCell="D1" sqref="D1"/>
    </sheetView>
  </sheetViews>
  <sheetFormatPr defaultColWidth="9.140625" defaultRowHeight="15"/>
  <cols>
    <col min="1" max="1" width="18.28125" style="2" customWidth="1"/>
    <col min="2" max="2" width="38.8515625" style="1" customWidth="1"/>
    <col min="3" max="4" width="20.8515625" style="1" customWidth="1"/>
    <col min="5" max="5" width="20.8515625" style="2" customWidth="1"/>
    <col min="6" max="13" width="18.421875" style="2" customWidth="1"/>
    <col min="14" max="14" width="18.140625" style="2" customWidth="1"/>
    <col min="15" max="25" width="18.421875" style="2" customWidth="1"/>
    <col min="26" max="26" width="18.421875" style="3" customWidth="1"/>
    <col min="27" max="40" width="9.140625" style="3" customWidth="1"/>
    <col min="41" max="16384" width="9.140625" style="1" customWidth="1"/>
  </cols>
  <sheetData>
    <row r="1" spans="1:26" ht="21">
      <c r="A1" s="132" t="s">
        <v>102</v>
      </c>
      <c r="B1" s="52"/>
      <c r="C1" s="52"/>
      <c r="D1" s="52"/>
      <c r="E1" s="98"/>
      <c r="F1" s="98"/>
      <c r="G1" s="98"/>
      <c r="H1" s="98"/>
      <c r="I1" s="98"/>
      <c r="J1" s="98"/>
      <c r="K1" s="98"/>
      <c r="L1" s="98"/>
      <c r="M1" s="98"/>
      <c r="N1" s="98"/>
      <c r="O1" s="98"/>
      <c r="P1" s="98"/>
      <c r="Q1" s="98"/>
      <c r="R1" s="98"/>
      <c r="S1" s="98"/>
      <c r="T1" s="98"/>
      <c r="U1" s="98"/>
      <c r="V1" s="98"/>
      <c r="W1" s="98"/>
      <c r="X1" s="98"/>
      <c r="Y1" s="98"/>
      <c r="Z1" s="87"/>
    </row>
    <row r="2" spans="1:26" ht="21">
      <c r="A2" s="133" t="s">
        <v>133</v>
      </c>
      <c r="B2" s="52"/>
      <c r="C2" s="52"/>
      <c r="D2" s="52"/>
      <c r="E2" s="98"/>
      <c r="F2" s="98"/>
      <c r="G2" s="98"/>
      <c r="H2" s="98"/>
      <c r="I2" s="98"/>
      <c r="J2" s="98"/>
      <c r="K2" s="98"/>
      <c r="L2" s="98"/>
      <c r="M2" s="98"/>
      <c r="N2" s="98"/>
      <c r="O2" s="98"/>
      <c r="P2" s="98"/>
      <c r="Q2" s="98"/>
      <c r="R2" s="98"/>
      <c r="S2" s="98"/>
      <c r="T2" s="98"/>
      <c r="U2" s="98"/>
      <c r="V2" s="98"/>
      <c r="W2" s="98"/>
      <c r="X2" s="98"/>
      <c r="Y2" s="98"/>
      <c r="Z2" s="87"/>
    </row>
    <row r="3" spans="1:26" ht="21">
      <c r="A3" s="133" t="s">
        <v>99</v>
      </c>
      <c r="B3" s="52"/>
      <c r="C3" s="52"/>
      <c r="D3" s="52"/>
      <c r="E3" s="98"/>
      <c r="F3" s="98"/>
      <c r="G3" s="98"/>
      <c r="H3" s="98"/>
      <c r="I3" s="98"/>
      <c r="J3" s="98"/>
      <c r="K3" s="98"/>
      <c r="L3" s="98"/>
      <c r="M3" s="98"/>
      <c r="N3" s="98"/>
      <c r="O3" s="98"/>
      <c r="P3" s="98"/>
      <c r="Q3" s="98"/>
      <c r="R3" s="98"/>
      <c r="S3" s="98"/>
      <c r="T3" s="98"/>
      <c r="U3" s="98"/>
      <c r="V3" s="98"/>
      <c r="W3" s="98"/>
      <c r="X3" s="98"/>
      <c r="Y3" s="98"/>
      <c r="Z3" s="87"/>
    </row>
    <row r="4" spans="1:26" ht="21">
      <c r="A4" s="134" t="s">
        <v>100</v>
      </c>
      <c r="B4" s="52"/>
      <c r="C4" s="52"/>
      <c r="D4" s="52"/>
      <c r="E4" s="98"/>
      <c r="F4" s="98"/>
      <c r="G4" s="98"/>
      <c r="H4" s="98"/>
      <c r="I4" s="98"/>
      <c r="J4" s="98"/>
      <c r="K4" s="98"/>
      <c r="L4" s="98"/>
      <c r="M4" s="98"/>
      <c r="N4" s="98"/>
      <c r="O4" s="98"/>
      <c r="P4" s="98"/>
      <c r="Q4" s="98"/>
      <c r="R4" s="98"/>
      <c r="S4" s="98"/>
      <c r="T4" s="98"/>
      <c r="U4" s="98"/>
      <c r="V4" s="98"/>
      <c r="W4" s="98"/>
      <c r="X4" s="98"/>
      <c r="Y4" s="98"/>
      <c r="Z4" s="87"/>
    </row>
    <row r="5" spans="1:26" ht="21">
      <c r="A5" s="134" t="s">
        <v>101</v>
      </c>
      <c r="B5" s="52"/>
      <c r="C5" s="52"/>
      <c r="D5" s="52"/>
      <c r="E5" s="98"/>
      <c r="F5" s="98"/>
      <c r="G5" s="98"/>
      <c r="H5" s="98"/>
      <c r="I5" s="98"/>
      <c r="J5" s="98"/>
      <c r="K5" s="98"/>
      <c r="L5" s="98"/>
      <c r="M5" s="98"/>
      <c r="N5" s="98"/>
      <c r="O5" s="98"/>
      <c r="P5" s="98"/>
      <c r="Q5" s="98"/>
      <c r="R5" s="98"/>
      <c r="S5" s="98"/>
      <c r="T5" s="98"/>
      <c r="U5" s="98"/>
      <c r="V5" s="98"/>
      <c r="W5" s="98"/>
      <c r="X5" s="98"/>
      <c r="Y5" s="98"/>
      <c r="Z5" s="87"/>
    </row>
    <row r="6" spans="1:26" ht="21">
      <c r="A6" s="145" t="s">
        <v>143</v>
      </c>
      <c r="B6" s="52"/>
      <c r="C6" s="52"/>
      <c r="D6" s="52"/>
      <c r="E6" s="98"/>
      <c r="F6" s="98"/>
      <c r="G6" s="98"/>
      <c r="H6" s="98"/>
      <c r="I6" s="98"/>
      <c r="J6" s="98"/>
      <c r="K6" s="98"/>
      <c r="L6" s="98"/>
      <c r="M6" s="98"/>
      <c r="N6" s="98"/>
      <c r="O6" s="98"/>
      <c r="P6" s="98"/>
      <c r="Q6" s="98"/>
      <c r="R6" s="98"/>
      <c r="S6" s="98"/>
      <c r="T6" s="98"/>
      <c r="U6" s="98"/>
      <c r="V6" s="98"/>
      <c r="W6" s="98"/>
      <c r="X6" s="98"/>
      <c r="Y6" s="98"/>
      <c r="Z6" s="87"/>
    </row>
    <row r="7" spans="1:40" ht="26.25">
      <c r="A7" s="99" t="str">
        <f>'PARTE A'!A10:D10</f>
        <v>NOMBRE DE AGENCIA</v>
      </c>
      <c r="B7" s="52"/>
      <c r="C7" s="52"/>
      <c r="D7" s="52"/>
      <c r="E7" s="206" t="s">
        <v>148</v>
      </c>
      <c r="F7" s="206"/>
      <c r="G7" s="206"/>
      <c r="H7" s="206"/>
      <c r="I7" s="206"/>
      <c r="J7" s="206"/>
      <c r="K7" s="206"/>
      <c r="L7" s="206"/>
      <c r="M7" s="206"/>
      <c r="N7" s="206"/>
      <c r="O7" s="206"/>
      <c r="P7" s="206"/>
      <c r="Q7" s="206"/>
      <c r="R7" s="206"/>
      <c r="S7" s="206"/>
      <c r="T7" s="206"/>
      <c r="U7" s="206"/>
      <c r="V7" s="206"/>
      <c r="W7" s="206"/>
      <c r="X7" s="206"/>
      <c r="Y7" s="206"/>
      <c r="Z7" s="52"/>
      <c r="AA7" s="1"/>
      <c r="AB7" s="1"/>
      <c r="AC7" s="1"/>
      <c r="AD7" s="1"/>
      <c r="AE7" s="1"/>
      <c r="AF7" s="1"/>
      <c r="AG7" s="1"/>
      <c r="AH7" s="1"/>
      <c r="AI7" s="1"/>
      <c r="AJ7" s="1"/>
      <c r="AK7" s="1"/>
      <c r="AL7" s="1"/>
      <c r="AM7" s="1"/>
      <c r="AN7" s="1"/>
    </row>
    <row r="8" spans="1:40" ht="26.25">
      <c r="A8" s="99" t="str">
        <f>'PARTE A'!A11:D11</f>
        <v>CÓDIGO</v>
      </c>
      <c r="B8" s="52"/>
      <c r="C8" s="52"/>
      <c r="D8" s="52"/>
      <c r="E8" s="207"/>
      <c r="F8" s="207"/>
      <c r="G8" s="207"/>
      <c r="H8" s="207"/>
      <c r="I8" s="207"/>
      <c r="J8" s="207"/>
      <c r="K8" s="207"/>
      <c r="L8" s="207"/>
      <c r="M8" s="207"/>
      <c r="N8" s="207"/>
      <c r="O8" s="207"/>
      <c r="P8" s="207"/>
      <c r="Q8" s="207"/>
      <c r="R8" s="207"/>
      <c r="S8" s="207"/>
      <c r="T8" s="207"/>
      <c r="U8" s="207"/>
      <c r="V8" s="207"/>
      <c r="W8" s="207"/>
      <c r="X8" s="207"/>
      <c r="Y8" s="207"/>
      <c r="Z8" s="52"/>
      <c r="AA8" s="1"/>
      <c r="AB8" s="1"/>
      <c r="AC8" s="1"/>
      <c r="AD8" s="1"/>
      <c r="AE8" s="1"/>
      <c r="AF8" s="1"/>
      <c r="AG8" s="1"/>
      <c r="AH8" s="1"/>
      <c r="AI8" s="1"/>
      <c r="AJ8" s="1"/>
      <c r="AK8" s="1"/>
      <c r="AL8" s="1"/>
      <c r="AM8" s="1"/>
      <c r="AN8" s="1"/>
    </row>
    <row r="9" spans="1:40" ht="28.5">
      <c r="A9" s="166"/>
      <c r="B9" s="52"/>
      <c r="C9" s="52"/>
      <c r="D9" s="52"/>
      <c r="E9" s="214" t="s">
        <v>152</v>
      </c>
      <c r="F9" s="214"/>
      <c r="G9" s="214"/>
      <c r="H9" s="214"/>
      <c r="I9" s="214"/>
      <c r="J9" s="214"/>
      <c r="K9" s="214"/>
      <c r="L9" s="214"/>
      <c r="M9" s="214"/>
      <c r="N9" s="214"/>
      <c r="O9" s="214"/>
      <c r="P9" s="214"/>
      <c r="Q9" s="214"/>
      <c r="R9" s="214"/>
      <c r="S9" s="214"/>
      <c r="T9" s="214"/>
      <c r="U9" s="214"/>
      <c r="V9" s="214"/>
      <c r="W9" s="214"/>
      <c r="X9" s="214"/>
      <c r="Y9" s="214"/>
      <c r="Z9" s="52"/>
      <c r="AA9" s="1"/>
      <c r="AB9" s="1"/>
      <c r="AC9" s="1"/>
      <c r="AD9" s="1"/>
      <c r="AE9" s="1"/>
      <c r="AF9" s="1"/>
      <c r="AG9" s="1"/>
      <c r="AH9" s="1"/>
      <c r="AI9" s="1"/>
      <c r="AJ9" s="1"/>
      <c r="AK9" s="1"/>
      <c r="AL9" s="1"/>
      <c r="AM9" s="1"/>
      <c r="AN9" s="1"/>
    </row>
    <row r="10" spans="1:40" ht="12" customHeight="1" thickBot="1">
      <c r="A10" s="98"/>
      <c r="B10" s="52"/>
      <c r="C10" s="52"/>
      <c r="D10" s="52"/>
      <c r="E10" s="43"/>
      <c r="F10" s="46"/>
      <c r="G10" s="46"/>
      <c r="H10" s="46"/>
      <c r="I10" s="46"/>
      <c r="J10" s="46"/>
      <c r="K10" s="46"/>
      <c r="L10" s="46"/>
      <c r="M10" s="46"/>
      <c r="N10" s="46"/>
      <c r="O10" s="46"/>
      <c r="P10" s="46"/>
      <c r="Q10" s="46"/>
      <c r="R10" s="46"/>
      <c r="S10" s="46"/>
      <c r="T10" s="46"/>
      <c r="U10" s="46"/>
      <c r="V10" s="46"/>
      <c r="W10" s="46"/>
      <c r="X10" s="46"/>
      <c r="Y10" s="46"/>
      <c r="Z10" s="52"/>
      <c r="AA10" s="1"/>
      <c r="AB10" s="1"/>
      <c r="AC10" s="1"/>
      <c r="AD10" s="1"/>
      <c r="AE10" s="1"/>
      <c r="AF10" s="1"/>
      <c r="AG10" s="1"/>
      <c r="AH10" s="1"/>
      <c r="AI10" s="1"/>
      <c r="AJ10" s="1"/>
      <c r="AK10" s="1"/>
      <c r="AL10" s="1"/>
      <c r="AM10" s="1"/>
      <c r="AN10" s="1"/>
    </row>
    <row r="11" spans="1:26" s="6" customFormat="1" ht="20.25" customHeight="1" thickBot="1">
      <c r="A11" s="184" t="s">
        <v>46</v>
      </c>
      <c r="B11" s="185"/>
      <c r="C11" s="185"/>
      <c r="D11" s="185"/>
      <c r="E11" s="186"/>
      <c r="F11" s="215" t="s">
        <v>131</v>
      </c>
      <c r="G11" s="216"/>
      <c r="H11" s="216"/>
      <c r="I11" s="216"/>
      <c r="J11" s="216"/>
      <c r="K11" s="216"/>
      <c r="L11" s="216"/>
      <c r="M11" s="216"/>
      <c r="N11" s="216"/>
      <c r="O11" s="216"/>
      <c r="P11" s="216"/>
      <c r="Q11" s="216"/>
      <c r="R11" s="216"/>
      <c r="S11" s="216"/>
      <c r="T11" s="216"/>
      <c r="U11" s="216"/>
      <c r="V11" s="216"/>
      <c r="W11" s="216"/>
      <c r="X11" s="216"/>
      <c r="Y11" s="217"/>
      <c r="Z11" s="136"/>
    </row>
    <row r="12" spans="1:26" s="6" customFormat="1" ht="140.25" customHeight="1" thickBot="1">
      <c r="A12" s="74" t="s">
        <v>3</v>
      </c>
      <c r="B12" s="75" t="s">
        <v>0</v>
      </c>
      <c r="C12" s="76" t="s">
        <v>1</v>
      </c>
      <c r="D12" s="76" t="s">
        <v>132</v>
      </c>
      <c r="E12" s="76" t="s">
        <v>66</v>
      </c>
      <c r="F12" s="80" t="s">
        <v>134</v>
      </c>
      <c r="G12" s="81" t="s">
        <v>65</v>
      </c>
      <c r="H12" s="81" t="s">
        <v>64</v>
      </c>
      <c r="I12" s="81" t="s">
        <v>63</v>
      </c>
      <c r="J12" s="81" t="s">
        <v>62</v>
      </c>
      <c r="K12" s="81" t="s">
        <v>61</v>
      </c>
      <c r="L12" s="81" t="s">
        <v>60</v>
      </c>
      <c r="M12" s="81" t="s">
        <v>59</v>
      </c>
      <c r="N12" s="81" t="s">
        <v>58</v>
      </c>
      <c r="O12" s="81" t="s">
        <v>57</v>
      </c>
      <c r="P12" s="81" t="s">
        <v>56</v>
      </c>
      <c r="Q12" s="81" t="s">
        <v>55</v>
      </c>
      <c r="R12" s="81" t="s">
        <v>54</v>
      </c>
      <c r="S12" s="81" t="s">
        <v>53</v>
      </c>
      <c r="T12" s="82" t="s">
        <v>52</v>
      </c>
      <c r="U12" s="81" t="s">
        <v>51</v>
      </c>
      <c r="V12" s="81" t="s">
        <v>50</v>
      </c>
      <c r="W12" s="81" t="s">
        <v>49</v>
      </c>
      <c r="X12" s="81" t="s">
        <v>48</v>
      </c>
      <c r="Y12" s="82" t="s">
        <v>47</v>
      </c>
      <c r="Z12" s="138" t="s">
        <v>15</v>
      </c>
    </row>
    <row r="13" spans="1:25" s="6" customFormat="1" ht="18.75">
      <c r="A13" s="11"/>
      <c r="E13" s="4"/>
      <c r="F13" s="86">
        <f>10%+15.525%</f>
        <v>0.25525</v>
      </c>
      <c r="G13" s="86">
        <f>10%+16.775%</f>
        <v>0.26775</v>
      </c>
      <c r="H13" s="86">
        <f>10%+18.025%</f>
        <v>0.28025</v>
      </c>
      <c r="I13" s="86">
        <f>10%+19.275%</f>
        <v>0.29274999999999995</v>
      </c>
      <c r="J13" s="86">
        <f aca="true" t="shared" si="0" ref="J13:Y13">10%+20.525%</f>
        <v>0.30525</v>
      </c>
      <c r="K13" s="86">
        <f t="shared" si="0"/>
        <v>0.30525</v>
      </c>
      <c r="L13" s="86">
        <f t="shared" si="0"/>
        <v>0.30525</v>
      </c>
      <c r="M13" s="86">
        <f t="shared" si="0"/>
        <v>0.30525</v>
      </c>
      <c r="N13" s="86">
        <f t="shared" si="0"/>
        <v>0.30525</v>
      </c>
      <c r="O13" s="86">
        <f t="shared" si="0"/>
        <v>0.30525</v>
      </c>
      <c r="P13" s="86">
        <f t="shared" si="0"/>
        <v>0.30525</v>
      </c>
      <c r="Q13" s="86">
        <f t="shared" si="0"/>
        <v>0.30525</v>
      </c>
      <c r="R13" s="86">
        <f t="shared" si="0"/>
        <v>0.30525</v>
      </c>
      <c r="S13" s="86">
        <f t="shared" si="0"/>
        <v>0.30525</v>
      </c>
      <c r="T13" s="86">
        <f t="shared" si="0"/>
        <v>0.30525</v>
      </c>
      <c r="U13" s="86">
        <f t="shared" si="0"/>
        <v>0.30525</v>
      </c>
      <c r="V13" s="86">
        <f t="shared" si="0"/>
        <v>0.30525</v>
      </c>
      <c r="W13" s="86">
        <f t="shared" si="0"/>
        <v>0.30525</v>
      </c>
      <c r="X13" s="86">
        <f t="shared" si="0"/>
        <v>0.30525</v>
      </c>
      <c r="Y13" s="86">
        <f t="shared" si="0"/>
        <v>0.30525</v>
      </c>
    </row>
    <row r="14" spans="1:25" s="6" customFormat="1" ht="15" customHeight="1">
      <c r="A14" s="11"/>
      <c r="E14" s="7"/>
      <c r="F14" s="68">
        <v>1</v>
      </c>
      <c r="G14" s="67">
        <v>2</v>
      </c>
      <c r="H14" s="67">
        <v>3</v>
      </c>
      <c r="I14" s="67">
        <v>4</v>
      </c>
      <c r="J14" s="67">
        <v>5</v>
      </c>
      <c r="K14" s="67">
        <v>6</v>
      </c>
      <c r="L14" s="67">
        <v>7</v>
      </c>
      <c r="M14" s="67">
        <v>8</v>
      </c>
      <c r="N14" s="67">
        <v>9</v>
      </c>
      <c r="O14" s="67">
        <v>10</v>
      </c>
      <c r="P14" s="67">
        <v>11</v>
      </c>
      <c r="Q14" s="67">
        <v>12</v>
      </c>
      <c r="R14" s="67">
        <v>13</v>
      </c>
      <c r="S14" s="67">
        <v>14</v>
      </c>
      <c r="T14" s="67">
        <v>15</v>
      </c>
      <c r="U14" s="67">
        <v>16</v>
      </c>
      <c r="V14" s="67">
        <v>17</v>
      </c>
      <c r="W14" s="67">
        <v>18</v>
      </c>
      <c r="X14" s="67">
        <v>19</v>
      </c>
      <c r="Y14" s="67">
        <v>20</v>
      </c>
    </row>
    <row r="15" spans="1:25" s="6" customFormat="1" ht="15" customHeight="1">
      <c r="A15" s="11"/>
      <c r="E15" s="7"/>
      <c r="F15" s="67"/>
      <c r="G15" s="67"/>
      <c r="H15" s="67"/>
      <c r="I15" s="67"/>
      <c r="J15" s="67"/>
      <c r="K15" s="67"/>
      <c r="L15" s="67"/>
      <c r="M15" s="67"/>
      <c r="N15" s="67"/>
      <c r="O15" s="67"/>
      <c r="P15" s="67"/>
      <c r="Q15" s="67"/>
      <c r="R15" s="67"/>
      <c r="S15" s="67"/>
      <c r="T15" s="67"/>
      <c r="U15" s="67"/>
      <c r="V15" s="67"/>
      <c r="W15" s="67"/>
      <c r="X15" s="67"/>
      <c r="Y15" s="67"/>
    </row>
    <row r="16" spans="1:26" s="9" customFormat="1" ht="18.75">
      <c r="A16" s="88">
        <f>'PARTE A'!A17</f>
        <v>5022358</v>
      </c>
      <c r="B16" s="70" t="str">
        <f>'PARTE A'!B17</f>
        <v>Juan del Pueblo</v>
      </c>
      <c r="C16" s="70">
        <f>'PARTE A'!C17</f>
        <v>59</v>
      </c>
      <c r="D16" s="70"/>
      <c r="E16" s="70">
        <f>'PARTE A'!G17</f>
        <v>2</v>
      </c>
      <c r="F16" s="64"/>
      <c r="G16" s="64"/>
      <c r="H16" s="64"/>
      <c r="I16" s="64"/>
      <c r="J16" s="64"/>
      <c r="K16" s="64"/>
      <c r="L16" s="64"/>
      <c r="M16" s="64"/>
      <c r="N16" s="64"/>
      <c r="O16" s="64"/>
      <c r="P16" s="64"/>
      <c r="Q16" s="64"/>
      <c r="R16" s="64"/>
      <c r="S16" s="64"/>
      <c r="T16" s="64"/>
      <c r="U16" s="64"/>
      <c r="V16" s="64"/>
      <c r="W16" s="64"/>
      <c r="X16" s="64"/>
      <c r="Y16" s="64"/>
      <c r="Z16" s="137">
        <f>SUM(F16:Y16)</f>
        <v>0</v>
      </c>
    </row>
    <row r="17" spans="1:26" s="9" customFormat="1" ht="18.75">
      <c r="A17" s="88">
        <f>'PARTE A'!A18</f>
        <v>76855123</v>
      </c>
      <c r="B17" s="70" t="str">
        <f>'PARTE A'!B18</f>
        <v>Juana de la Ciudad</v>
      </c>
      <c r="C17" s="70">
        <f>'PARTE A'!C18</f>
        <v>57</v>
      </c>
      <c r="D17" s="70"/>
      <c r="E17" s="70">
        <f>'PARTE A'!G18</f>
        <v>4</v>
      </c>
      <c r="F17" s="64"/>
      <c r="G17" s="64"/>
      <c r="H17" s="64"/>
      <c r="I17" s="64"/>
      <c r="J17" s="64"/>
      <c r="K17" s="64"/>
      <c r="L17" s="64"/>
      <c r="M17" s="64"/>
      <c r="N17" s="64"/>
      <c r="O17" s="64"/>
      <c r="P17" s="64"/>
      <c r="Q17" s="64"/>
      <c r="R17" s="64"/>
      <c r="S17" s="64"/>
      <c r="T17" s="64"/>
      <c r="U17" s="64"/>
      <c r="V17" s="64"/>
      <c r="W17" s="64"/>
      <c r="X17" s="64"/>
      <c r="Y17" s="64"/>
      <c r="Z17" s="137">
        <f aca="true" t="shared" si="1" ref="Z17:Z61">SUM(F17:Y17)</f>
        <v>0</v>
      </c>
    </row>
    <row r="18" spans="1:40" s="10" customFormat="1" ht="18.75">
      <c r="A18" s="66"/>
      <c r="B18" s="69"/>
      <c r="C18" s="69"/>
      <c r="D18" s="69"/>
      <c r="E18" s="65"/>
      <c r="F18" s="64"/>
      <c r="G18" s="64"/>
      <c r="H18" s="64"/>
      <c r="I18" s="64"/>
      <c r="J18" s="64"/>
      <c r="K18" s="64"/>
      <c r="L18" s="64"/>
      <c r="M18" s="64"/>
      <c r="N18" s="64"/>
      <c r="O18" s="64"/>
      <c r="P18" s="64"/>
      <c r="Q18" s="64"/>
      <c r="R18" s="64"/>
      <c r="S18" s="64"/>
      <c r="T18" s="64"/>
      <c r="U18" s="64"/>
      <c r="V18" s="64"/>
      <c r="W18" s="64"/>
      <c r="X18" s="64"/>
      <c r="Y18" s="64"/>
      <c r="Z18" s="137">
        <f t="shared" si="1"/>
        <v>0</v>
      </c>
      <c r="AA18" s="9"/>
      <c r="AB18" s="9"/>
      <c r="AC18" s="9"/>
      <c r="AD18" s="9"/>
      <c r="AE18" s="9"/>
      <c r="AF18" s="9"/>
      <c r="AG18" s="9"/>
      <c r="AH18" s="9"/>
      <c r="AI18" s="9"/>
      <c r="AJ18" s="9"/>
      <c r="AK18" s="9"/>
      <c r="AL18" s="9"/>
      <c r="AM18" s="9"/>
      <c r="AN18" s="9"/>
    </row>
    <row r="19" spans="1:26" s="9" customFormat="1" ht="18.75">
      <c r="A19" s="66"/>
      <c r="B19" s="69"/>
      <c r="C19" s="69"/>
      <c r="D19" s="69"/>
      <c r="E19" s="65"/>
      <c r="F19" s="64"/>
      <c r="G19" s="64"/>
      <c r="H19" s="64"/>
      <c r="I19" s="64"/>
      <c r="J19" s="64"/>
      <c r="K19" s="64"/>
      <c r="L19" s="64"/>
      <c r="M19" s="64"/>
      <c r="N19" s="64"/>
      <c r="O19" s="64"/>
      <c r="P19" s="64"/>
      <c r="Q19" s="64"/>
      <c r="R19" s="64"/>
      <c r="S19" s="64"/>
      <c r="T19" s="64"/>
      <c r="U19" s="64"/>
      <c r="V19" s="64"/>
      <c r="W19" s="64"/>
      <c r="X19" s="64"/>
      <c r="Y19" s="64"/>
      <c r="Z19" s="137">
        <f t="shared" si="1"/>
        <v>0</v>
      </c>
    </row>
    <row r="20" spans="1:40" s="10" customFormat="1" ht="18.75">
      <c r="A20" s="66"/>
      <c r="B20" s="69"/>
      <c r="C20" s="69"/>
      <c r="D20" s="69"/>
      <c r="E20" s="65"/>
      <c r="F20" s="64"/>
      <c r="G20" s="64"/>
      <c r="H20" s="64"/>
      <c r="I20" s="64"/>
      <c r="J20" s="64"/>
      <c r="K20" s="64"/>
      <c r="L20" s="64"/>
      <c r="M20" s="64"/>
      <c r="N20" s="64"/>
      <c r="O20" s="64"/>
      <c r="P20" s="64"/>
      <c r="Q20" s="64"/>
      <c r="R20" s="64"/>
      <c r="S20" s="64"/>
      <c r="T20" s="64"/>
      <c r="U20" s="64"/>
      <c r="V20" s="64"/>
      <c r="W20" s="64"/>
      <c r="X20" s="64"/>
      <c r="Y20" s="64"/>
      <c r="Z20" s="137">
        <f t="shared" si="1"/>
        <v>0</v>
      </c>
      <c r="AA20" s="9"/>
      <c r="AB20" s="9"/>
      <c r="AC20" s="9"/>
      <c r="AD20" s="9"/>
      <c r="AE20" s="9"/>
      <c r="AF20" s="9"/>
      <c r="AG20" s="9"/>
      <c r="AH20" s="9"/>
      <c r="AI20" s="9"/>
      <c r="AJ20" s="9"/>
      <c r="AK20" s="9"/>
      <c r="AL20" s="9"/>
      <c r="AM20" s="9"/>
      <c r="AN20" s="9"/>
    </row>
    <row r="21" spans="1:26" s="9" customFormat="1" ht="18.75">
      <c r="A21" s="66"/>
      <c r="B21" s="69"/>
      <c r="C21" s="69"/>
      <c r="D21" s="69"/>
      <c r="E21" s="65"/>
      <c r="F21" s="64"/>
      <c r="G21" s="64"/>
      <c r="H21" s="64"/>
      <c r="I21" s="64"/>
      <c r="J21" s="64"/>
      <c r="K21" s="64"/>
      <c r="L21" s="64"/>
      <c r="M21" s="64"/>
      <c r="N21" s="64"/>
      <c r="O21" s="64"/>
      <c r="P21" s="64"/>
      <c r="Q21" s="64"/>
      <c r="R21" s="64"/>
      <c r="S21" s="64"/>
      <c r="T21" s="64"/>
      <c r="U21" s="64"/>
      <c r="V21" s="64"/>
      <c r="W21" s="64"/>
      <c r="X21" s="64"/>
      <c r="Y21" s="64"/>
      <c r="Z21" s="137">
        <f t="shared" si="1"/>
        <v>0</v>
      </c>
    </row>
    <row r="22" spans="1:26" s="9" customFormat="1" ht="18.75">
      <c r="A22" s="66"/>
      <c r="B22" s="69"/>
      <c r="C22" s="69"/>
      <c r="D22" s="69"/>
      <c r="E22" s="65"/>
      <c r="F22" s="64"/>
      <c r="G22" s="64"/>
      <c r="H22" s="64"/>
      <c r="I22" s="64"/>
      <c r="J22" s="64"/>
      <c r="K22" s="64"/>
      <c r="L22" s="64"/>
      <c r="M22" s="64"/>
      <c r="N22" s="64"/>
      <c r="O22" s="64"/>
      <c r="P22" s="64"/>
      <c r="Q22" s="64"/>
      <c r="R22" s="64"/>
      <c r="S22" s="64"/>
      <c r="T22" s="64"/>
      <c r="U22" s="64"/>
      <c r="V22" s="64"/>
      <c r="W22" s="64"/>
      <c r="X22" s="64"/>
      <c r="Y22" s="64"/>
      <c r="Z22" s="137">
        <f t="shared" si="1"/>
        <v>0</v>
      </c>
    </row>
    <row r="23" spans="1:26" s="9" customFormat="1" ht="18.75">
      <c r="A23" s="66"/>
      <c r="B23" s="69"/>
      <c r="C23" s="69"/>
      <c r="D23" s="69"/>
      <c r="E23" s="65"/>
      <c r="F23" s="64"/>
      <c r="G23" s="64"/>
      <c r="H23" s="64"/>
      <c r="I23" s="64"/>
      <c r="J23" s="64"/>
      <c r="K23" s="64"/>
      <c r="L23" s="64"/>
      <c r="M23" s="64"/>
      <c r="N23" s="64"/>
      <c r="O23" s="64"/>
      <c r="P23" s="64"/>
      <c r="Q23" s="64"/>
      <c r="R23" s="64"/>
      <c r="S23" s="64"/>
      <c r="T23" s="64"/>
      <c r="U23" s="64"/>
      <c r="V23" s="64"/>
      <c r="W23" s="64"/>
      <c r="X23" s="64"/>
      <c r="Y23" s="64"/>
      <c r="Z23" s="137">
        <f t="shared" si="1"/>
        <v>0</v>
      </c>
    </row>
    <row r="24" spans="1:26" s="9" customFormat="1" ht="18.75">
      <c r="A24" s="66"/>
      <c r="B24" s="69"/>
      <c r="C24" s="69"/>
      <c r="D24" s="69"/>
      <c r="E24" s="65"/>
      <c r="F24" s="64"/>
      <c r="G24" s="64"/>
      <c r="H24" s="64"/>
      <c r="I24" s="64"/>
      <c r="J24" s="64"/>
      <c r="K24" s="64"/>
      <c r="L24" s="64"/>
      <c r="M24" s="64"/>
      <c r="N24" s="64"/>
      <c r="O24" s="64"/>
      <c r="P24" s="64"/>
      <c r="Q24" s="64"/>
      <c r="R24" s="64"/>
      <c r="S24" s="64"/>
      <c r="T24" s="64"/>
      <c r="U24" s="64"/>
      <c r="V24" s="64"/>
      <c r="W24" s="64"/>
      <c r="X24" s="64"/>
      <c r="Y24" s="64"/>
      <c r="Z24" s="137">
        <f t="shared" si="1"/>
        <v>0</v>
      </c>
    </row>
    <row r="25" spans="1:26" s="9" customFormat="1" ht="18.75">
      <c r="A25" s="66"/>
      <c r="B25" s="69"/>
      <c r="C25" s="69"/>
      <c r="D25" s="69"/>
      <c r="E25" s="65"/>
      <c r="F25" s="64"/>
      <c r="G25" s="64"/>
      <c r="H25" s="64"/>
      <c r="I25" s="64"/>
      <c r="J25" s="64"/>
      <c r="K25" s="64"/>
      <c r="L25" s="64"/>
      <c r="M25" s="64"/>
      <c r="N25" s="64"/>
      <c r="O25" s="64"/>
      <c r="P25" s="64"/>
      <c r="Q25" s="64"/>
      <c r="R25" s="64"/>
      <c r="S25" s="64"/>
      <c r="T25" s="64"/>
      <c r="U25" s="64"/>
      <c r="V25" s="64"/>
      <c r="W25" s="64"/>
      <c r="X25" s="64"/>
      <c r="Y25" s="64"/>
      <c r="Z25" s="137">
        <f t="shared" si="1"/>
        <v>0</v>
      </c>
    </row>
    <row r="26" spans="1:26" s="9" customFormat="1" ht="18.75">
      <c r="A26" s="66"/>
      <c r="B26" s="69"/>
      <c r="C26" s="69"/>
      <c r="D26" s="69"/>
      <c r="E26" s="65"/>
      <c r="F26" s="64"/>
      <c r="G26" s="64"/>
      <c r="H26" s="64"/>
      <c r="I26" s="64"/>
      <c r="J26" s="64"/>
      <c r="K26" s="64"/>
      <c r="L26" s="64"/>
      <c r="M26" s="64"/>
      <c r="N26" s="64"/>
      <c r="O26" s="64"/>
      <c r="P26" s="64"/>
      <c r="Q26" s="64"/>
      <c r="R26" s="64"/>
      <c r="S26" s="64"/>
      <c r="T26" s="64"/>
      <c r="U26" s="64"/>
      <c r="V26" s="64"/>
      <c r="W26" s="64"/>
      <c r="X26" s="64"/>
      <c r="Y26" s="64"/>
      <c r="Z26" s="137">
        <f t="shared" si="1"/>
        <v>0</v>
      </c>
    </row>
    <row r="27" spans="1:26" s="9" customFormat="1" ht="18.75">
      <c r="A27" s="66"/>
      <c r="B27" s="69"/>
      <c r="C27" s="69"/>
      <c r="D27" s="69"/>
      <c r="E27" s="65"/>
      <c r="F27" s="64"/>
      <c r="G27" s="64"/>
      <c r="H27" s="64"/>
      <c r="I27" s="64"/>
      <c r="J27" s="64"/>
      <c r="K27" s="64"/>
      <c r="L27" s="64"/>
      <c r="M27" s="64"/>
      <c r="N27" s="64"/>
      <c r="O27" s="64"/>
      <c r="P27" s="64"/>
      <c r="Q27" s="64"/>
      <c r="R27" s="64"/>
      <c r="S27" s="64"/>
      <c r="T27" s="64"/>
      <c r="U27" s="64"/>
      <c r="V27" s="64"/>
      <c r="W27" s="64"/>
      <c r="X27" s="64"/>
      <c r="Y27" s="64"/>
      <c r="Z27" s="137">
        <f t="shared" si="1"/>
        <v>0</v>
      </c>
    </row>
    <row r="28" spans="1:26" s="9" customFormat="1" ht="18.75">
      <c r="A28" s="66"/>
      <c r="B28" s="69"/>
      <c r="C28" s="69"/>
      <c r="D28" s="69"/>
      <c r="E28" s="65"/>
      <c r="F28" s="64"/>
      <c r="G28" s="64"/>
      <c r="H28" s="64"/>
      <c r="I28" s="64"/>
      <c r="J28" s="64"/>
      <c r="K28" s="64"/>
      <c r="L28" s="64"/>
      <c r="M28" s="64"/>
      <c r="N28" s="64"/>
      <c r="O28" s="64"/>
      <c r="P28" s="64"/>
      <c r="Q28" s="64"/>
      <c r="R28" s="64"/>
      <c r="S28" s="64"/>
      <c r="T28" s="64"/>
      <c r="U28" s="64"/>
      <c r="V28" s="64"/>
      <c r="W28" s="64"/>
      <c r="X28" s="64"/>
      <c r="Y28" s="64"/>
      <c r="Z28" s="137">
        <f t="shared" si="1"/>
        <v>0</v>
      </c>
    </row>
    <row r="29" spans="1:26" s="9" customFormat="1" ht="18.75">
      <c r="A29" s="66"/>
      <c r="B29" s="69"/>
      <c r="C29" s="69"/>
      <c r="D29" s="69"/>
      <c r="E29" s="65"/>
      <c r="F29" s="64"/>
      <c r="G29" s="64"/>
      <c r="H29" s="64"/>
      <c r="I29" s="64"/>
      <c r="J29" s="64"/>
      <c r="K29" s="64"/>
      <c r="L29" s="64"/>
      <c r="M29" s="64"/>
      <c r="N29" s="64"/>
      <c r="O29" s="64"/>
      <c r="P29" s="64"/>
      <c r="Q29" s="64"/>
      <c r="R29" s="64"/>
      <c r="S29" s="64"/>
      <c r="T29" s="64"/>
      <c r="U29" s="64"/>
      <c r="V29" s="64"/>
      <c r="W29" s="64"/>
      <c r="X29" s="64"/>
      <c r="Y29" s="64"/>
      <c r="Z29" s="137">
        <f t="shared" si="1"/>
        <v>0</v>
      </c>
    </row>
    <row r="30" spans="1:26" s="9" customFormat="1" ht="18.75">
      <c r="A30" s="66"/>
      <c r="B30" s="69"/>
      <c r="C30" s="69"/>
      <c r="D30" s="69"/>
      <c r="E30" s="65"/>
      <c r="F30" s="64"/>
      <c r="G30" s="64"/>
      <c r="H30" s="64"/>
      <c r="I30" s="64"/>
      <c r="J30" s="64"/>
      <c r="K30" s="64"/>
      <c r="L30" s="64"/>
      <c r="M30" s="64"/>
      <c r="N30" s="64"/>
      <c r="O30" s="64"/>
      <c r="P30" s="64"/>
      <c r="Q30" s="64"/>
      <c r="R30" s="64"/>
      <c r="S30" s="64"/>
      <c r="T30" s="64"/>
      <c r="U30" s="64"/>
      <c r="V30" s="64"/>
      <c r="W30" s="64"/>
      <c r="X30" s="64"/>
      <c r="Y30" s="64"/>
      <c r="Z30" s="137">
        <f t="shared" si="1"/>
        <v>0</v>
      </c>
    </row>
    <row r="31" spans="1:26" s="9" customFormat="1" ht="18.75">
      <c r="A31" s="66"/>
      <c r="B31" s="69"/>
      <c r="C31" s="69"/>
      <c r="D31" s="69"/>
      <c r="E31" s="65"/>
      <c r="F31" s="64"/>
      <c r="G31" s="64"/>
      <c r="H31" s="64"/>
      <c r="I31" s="64"/>
      <c r="J31" s="64"/>
      <c r="K31" s="64"/>
      <c r="L31" s="64"/>
      <c r="M31" s="64"/>
      <c r="N31" s="64"/>
      <c r="O31" s="64"/>
      <c r="P31" s="64"/>
      <c r="Q31" s="64"/>
      <c r="R31" s="64"/>
      <c r="S31" s="64"/>
      <c r="T31" s="64"/>
      <c r="U31" s="64"/>
      <c r="V31" s="64"/>
      <c r="W31" s="64"/>
      <c r="X31" s="64"/>
      <c r="Y31" s="64"/>
      <c r="Z31" s="137">
        <f t="shared" si="1"/>
        <v>0</v>
      </c>
    </row>
    <row r="32" spans="1:26" s="9" customFormat="1" ht="18.75">
      <c r="A32" s="66"/>
      <c r="B32" s="69"/>
      <c r="C32" s="69"/>
      <c r="D32" s="69"/>
      <c r="E32" s="65"/>
      <c r="F32" s="64"/>
      <c r="G32" s="64"/>
      <c r="H32" s="64"/>
      <c r="I32" s="64"/>
      <c r="J32" s="64"/>
      <c r="K32" s="64"/>
      <c r="L32" s="64"/>
      <c r="M32" s="64"/>
      <c r="N32" s="64"/>
      <c r="O32" s="64"/>
      <c r="P32" s="64"/>
      <c r="Q32" s="64"/>
      <c r="R32" s="64"/>
      <c r="S32" s="64"/>
      <c r="T32" s="64"/>
      <c r="U32" s="64"/>
      <c r="V32" s="64"/>
      <c r="W32" s="64"/>
      <c r="X32" s="64"/>
      <c r="Y32" s="64"/>
      <c r="Z32" s="137">
        <f t="shared" si="1"/>
        <v>0</v>
      </c>
    </row>
    <row r="33" spans="1:40" s="9" customFormat="1" ht="18.75">
      <c r="A33" s="66"/>
      <c r="B33" s="69"/>
      <c r="C33" s="69"/>
      <c r="D33" s="69"/>
      <c r="E33" s="65"/>
      <c r="F33" s="64"/>
      <c r="G33" s="64"/>
      <c r="H33" s="64"/>
      <c r="I33" s="64"/>
      <c r="J33" s="64"/>
      <c r="K33" s="64"/>
      <c r="L33" s="64"/>
      <c r="M33" s="64"/>
      <c r="N33" s="64"/>
      <c r="O33" s="64"/>
      <c r="P33" s="64"/>
      <c r="Q33" s="64"/>
      <c r="R33" s="64"/>
      <c r="S33" s="64"/>
      <c r="T33" s="64"/>
      <c r="U33" s="64"/>
      <c r="V33" s="64"/>
      <c r="W33" s="64"/>
      <c r="X33" s="64"/>
      <c r="Y33" s="64"/>
      <c r="Z33" s="137">
        <f t="shared" si="1"/>
        <v>0</v>
      </c>
      <c r="AA33" s="10"/>
      <c r="AB33" s="10"/>
      <c r="AC33" s="10"/>
      <c r="AD33" s="10"/>
      <c r="AE33" s="10"/>
      <c r="AF33" s="10"/>
      <c r="AG33" s="10"/>
      <c r="AH33" s="10"/>
      <c r="AI33" s="10"/>
      <c r="AJ33" s="10"/>
      <c r="AK33" s="10"/>
      <c r="AL33" s="10"/>
      <c r="AM33" s="10"/>
      <c r="AN33" s="10"/>
    </row>
    <row r="34" spans="1:26" s="10" customFormat="1" ht="18.75">
      <c r="A34" s="66"/>
      <c r="B34" s="69"/>
      <c r="C34" s="69"/>
      <c r="D34" s="69"/>
      <c r="E34" s="65"/>
      <c r="F34" s="64"/>
      <c r="G34" s="64"/>
      <c r="H34" s="64"/>
      <c r="I34" s="64"/>
      <c r="J34" s="64"/>
      <c r="K34" s="64"/>
      <c r="L34" s="64"/>
      <c r="M34" s="64"/>
      <c r="N34" s="64"/>
      <c r="O34" s="64"/>
      <c r="P34" s="64"/>
      <c r="Q34" s="64"/>
      <c r="R34" s="64"/>
      <c r="S34" s="64"/>
      <c r="T34" s="64"/>
      <c r="U34" s="64"/>
      <c r="V34" s="64"/>
      <c r="W34" s="64"/>
      <c r="X34" s="64"/>
      <c r="Y34" s="64"/>
      <c r="Z34" s="137">
        <f t="shared" si="1"/>
        <v>0</v>
      </c>
    </row>
    <row r="35" spans="1:26" s="10" customFormat="1" ht="18.75">
      <c r="A35" s="66"/>
      <c r="B35" s="69"/>
      <c r="C35" s="69"/>
      <c r="D35" s="69"/>
      <c r="E35" s="65"/>
      <c r="F35" s="64"/>
      <c r="G35" s="64"/>
      <c r="H35" s="64"/>
      <c r="I35" s="64"/>
      <c r="J35" s="64"/>
      <c r="K35" s="64"/>
      <c r="L35" s="64"/>
      <c r="M35" s="64"/>
      <c r="N35" s="64"/>
      <c r="O35" s="64"/>
      <c r="P35" s="64"/>
      <c r="Q35" s="64"/>
      <c r="R35" s="64"/>
      <c r="S35" s="64"/>
      <c r="T35" s="64"/>
      <c r="U35" s="64"/>
      <c r="V35" s="64"/>
      <c r="W35" s="64"/>
      <c r="X35" s="64"/>
      <c r="Y35" s="64"/>
      <c r="Z35" s="137">
        <f t="shared" si="1"/>
        <v>0</v>
      </c>
    </row>
    <row r="36" spans="1:26" s="10" customFormat="1" ht="18.75">
      <c r="A36" s="66"/>
      <c r="B36" s="69"/>
      <c r="C36" s="69"/>
      <c r="D36" s="69"/>
      <c r="E36" s="65"/>
      <c r="F36" s="64"/>
      <c r="G36" s="64"/>
      <c r="H36" s="64"/>
      <c r="I36" s="64"/>
      <c r="J36" s="64"/>
      <c r="K36" s="64"/>
      <c r="L36" s="64"/>
      <c r="M36" s="64"/>
      <c r="N36" s="64"/>
      <c r="O36" s="64"/>
      <c r="P36" s="64"/>
      <c r="Q36" s="64"/>
      <c r="R36" s="64"/>
      <c r="S36" s="64"/>
      <c r="T36" s="64"/>
      <c r="U36" s="64"/>
      <c r="V36" s="64"/>
      <c r="W36" s="64"/>
      <c r="X36" s="64"/>
      <c r="Y36" s="64"/>
      <c r="Z36" s="137">
        <f t="shared" si="1"/>
        <v>0</v>
      </c>
    </row>
    <row r="37" spans="1:26" s="10" customFormat="1" ht="18.75">
      <c r="A37" s="66"/>
      <c r="B37" s="69"/>
      <c r="C37" s="69"/>
      <c r="D37" s="69"/>
      <c r="E37" s="65"/>
      <c r="F37" s="64"/>
      <c r="G37" s="64"/>
      <c r="H37" s="64"/>
      <c r="I37" s="64"/>
      <c r="J37" s="64"/>
      <c r="K37" s="64"/>
      <c r="L37" s="64"/>
      <c r="M37" s="64"/>
      <c r="N37" s="64"/>
      <c r="O37" s="64"/>
      <c r="P37" s="64"/>
      <c r="Q37" s="64"/>
      <c r="R37" s="64"/>
      <c r="S37" s="64"/>
      <c r="T37" s="64"/>
      <c r="U37" s="64"/>
      <c r="V37" s="64"/>
      <c r="W37" s="64"/>
      <c r="X37" s="64"/>
      <c r="Y37" s="64"/>
      <c r="Z37" s="137">
        <f t="shared" si="1"/>
        <v>0</v>
      </c>
    </row>
    <row r="38" spans="1:26" s="10" customFormat="1" ht="18.75">
      <c r="A38" s="66"/>
      <c r="B38" s="69"/>
      <c r="C38" s="69"/>
      <c r="D38" s="69"/>
      <c r="E38" s="65"/>
      <c r="F38" s="64"/>
      <c r="G38" s="64"/>
      <c r="H38" s="64"/>
      <c r="I38" s="64"/>
      <c r="J38" s="64"/>
      <c r="K38" s="64"/>
      <c r="L38" s="64"/>
      <c r="M38" s="64"/>
      <c r="N38" s="64"/>
      <c r="O38" s="64"/>
      <c r="P38" s="64"/>
      <c r="Q38" s="64"/>
      <c r="R38" s="64"/>
      <c r="S38" s="64"/>
      <c r="T38" s="64"/>
      <c r="U38" s="64"/>
      <c r="V38" s="64"/>
      <c r="W38" s="64"/>
      <c r="X38" s="64"/>
      <c r="Y38" s="64"/>
      <c r="Z38" s="137">
        <f t="shared" si="1"/>
        <v>0</v>
      </c>
    </row>
    <row r="39" spans="1:26" s="10" customFormat="1" ht="18.75">
      <c r="A39" s="66"/>
      <c r="B39" s="69"/>
      <c r="C39" s="69"/>
      <c r="D39" s="69"/>
      <c r="E39" s="65"/>
      <c r="F39" s="64"/>
      <c r="G39" s="64"/>
      <c r="H39" s="64"/>
      <c r="I39" s="64"/>
      <c r="J39" s="64"/>
      <c r="K39" s="64"/>
      <c r="L39" s="64"/>
      <c r="M39" s="64"/>
      <c r="N39" s="64"/>
      <c r="O39" s="64"/>
      <c r="P39" s="64"/>
      <c r="Q39" s="64"/>
      <c r="R39" s="64"/>
      <c r="S39" s="64"/>
      <c r="T39" s="64"/>
      <c r="U39" s="64"/>
      <c r="V39" s="64"/>
      <c r="W39" s="64"/>
      <c r="X39" s="64"/>
      <c r="Y39" s="64"/>
      <c r="Z39" s="137">
        <f t="shared" si="1"/>
        <v>0</v>
      </c>
    </row>
    <row r="40" spans="1:26" s="10" customFormat="1" ht="18.75">
      <c r="A40" s="66"/>
      <c r="B40" s="69"/>
      <c r="C40" s="69"/>
      <c r="D40" s="69"/>
      <c r="E40" s="65"/>
      <c r="F40" s="64"/>
      <c r="G40" s="64"/>
      <c r="H40" s="64"/>
      <c r="I40" s="64"/>
      <c r="J40" s="64"/>
      <c r="K40" s="64"/>
      <c r="L40" s="64"/>
      <c r="M40" s="64"/>
      <c r="N40" s="64"/>
      <c r="O40" s="64"/>
      <c r="P40" s="64"/>
      <c r="Q40" s="64"/>
      <c r="R40" s="64"/>
      <c r="S40" s="64"/>
      <c r="T40" s="64"/>
      <c r="U40" s="64"/>
      <c r="V40" s="64"/>
      <c r="W40" s="64"/>
      <c r="X40" s="64"/>
      <c r="Y40" s="64"/>
      <c r="Z40" s="137">
        <f t="shared" si="1"/>
        <v>0</v>
      </c>
    </row>
    <row r="41" spans="1:26" s="10" customFormat="1" ht="18.75">
      <c r="A41" s="66"/>
      <c r="B41" s="69"/>
      <c r="C41" s="69"/>
      <c r="D41" s="69"/>
      <c r="E41" s="65"/>
      <c r="F41" s="64"/>
      <c r="G41" s="64"/>
      <c r="H41" s="64"/>
      <c r="I41" s="64"/>
      <c r="J41" s="64"/>
      <c r="K41" s="64"/>
      <c r="L41" s="64"/>
      <c r="M41" s="64"/>
      <c r="N41" s="64"/>
      <c r="O41" s="64"/>
      <c r="P41" s="64"/>
      <c r="Q41" s="64"/>
      <c r="R41" s="64"/>
      <c r="S41" s="64"/>
      <c r="T41" s="64"/>
      <c r="U41" s="64"/>
      <c r="V41" s="64"/>
      <c r="W41" s="64"/>
      <c r="X41" s="64"/>
      <c r="Y41" s="64"/>
      <c r="Z41" s="137">
        <f t="shared" si="1"/>
        <v>0</v>
      </c>
    </row>
    <row r="42" spans="1:26" s="10" customFormat="1" ht="18.75">
      <c r="A42" s="66"/>
      <c r="B42" s="69"/>
      <c r="C42" s="69"/>
      <c r="D42" s="69"/>
      <c r="E42" s="65"/>
      <c r="F42" s="64"/>
      <c r="G42" s="64"/>
      <c r="H42" s="64"/>
      <c r="I42" s="64"/>
      <c r="J42" s="64"/>
      <c r="K42" s="64"/>
      <c r="L42" s="64"/>
      <c r="M42" s="64"/>
      <c r="N42" s="64"/>
      <c r="O42" s="64"/>
      <c r="P42" s="64"/>
      <c r="Q42" s="64"/>
      <c r="R42" s="64"/>
      <c r="S42" s="64"/>
      <c r="T42" s="64"/>
      <c r="U42" s="64"/>
      <c r="V42" s="64"/>
      <c r="W42" s="64"/>
      <c r="X42" s="64"/>
      <c r="Y42" s="64"/>
      <c r="Z42" s="137">
        <f t="shared" si="1"/>
        <v>0</v>
      </c>
    </row>
    <row r="43" spans="1:26" s="10" customFormat="1" ht="18.75">
      <c r="A43" s="66"/>
      <c r="B43" s="69"/>
      <c r="C43" s="69"/>
      <c r="D43" s="69"/>
      <c r="E43" s="65"/>
      <c r="F43" s="64"/>
      <c r="G43" s="64"/>
      <c r="H43" s="64"/>
      <c r="I43" s="64"/>
      <c r="J43" s="64"/>
      <c r="K43" s="64"/>
      <c r="L43" s="64"/>
      <c r="M43" s="64"/>
      <c r="N43" s="64"/>
      <c r="O43" s="64"/>
      <c r="P43" s="64"/>
      <c r="Q43" s="64"/>
      <c r="R43" s="64"/>
      <c r="S43" s="64"/>
      <c r="T43" s="64"/>
      <c r="U43" s="64"/>
      <c r="V43" s="64"/>
      <c r="W43" s="64"/>
      <c r="X43" s="64"/>
      <c r="Y43" s="64"/>
      <c r="Z43" s="137">
        <f t="shared" si="1"/>
        <v>0</v>
      </c>
    </row>
    <row r="44" spans="1:40" s="9" customFormat="1" ht="18.75">
      <c r="A44" s="66"/>
      <c r="B44" s="69"/>
      <c r="C44" s="69"/>
      <c r="D44" s="69"/>
      <c r="E44" s="65"/>
      <c r="F44" s="64"/>
      <c r="G44" s="64"/>
      <c r="H44" s="64"/>
      <c r="I44" s="64"/>
      <c r="J44" s="64"/>
      <c r="K44" s="64"/>
      <c r="L44" s="64"/>
      <c r="M44" s="64"/>
      <c r="N44" s="64"/>
      <c r="O44" s="64"/>
      <c r="P44" s="64"/>
      <c r="Q44" s="64"/>
      <c r="R44" s="64"/>
      <c r="S44" s="64"/>
      <c r="T44" s="64"/>
      <c r="U44" s="64"/>
      <c r="V44" s="64"/>
      <c r="W44" s="64"/>
      <c r="X44" s="64"/>
      <c r="Y44" s="64"/>
      <c r="Z44" s="137">
        <f t="shared" si="1"/>
        <v>0</v>
      </c>
      <c r="AA44" s="10"/>
      <c r="AB44" s="10"/>
      <c r="AC44" s="10"/>
      <c r="AD44" s="10"/>
      <c r="AE44" s="10"/>
      <c r="AF44" s="10"/>
      <c r="AG44" s="10"/>
      <c r="AH44" s="10"/>
      <c r="AI44" s="10"/>
      <c r="AJ44" s="10"/>
      <c r="AK44" s="10"/>
      <c r="AL44" s="10"/>
      <c r="AM44" s="10"/>
      <c r="AN44" s="10"/>
    </row>
    <row r="45" spans="1:40" s="9" customFormat="1" ht="18.75">
      <c r="A45" s="66"/>
      <c r="B45" s="69"/>
      <c r="C45" s="69"/>
      <c r="D45" s="69"/>
      <c r="E45" s="65"/>
      <c r="F45" s="64"/>
      <c r="G45" s="64"/>
      <c r="H45" s="64"/>
      <c r="I45" s="64"/>
      <c r="J45" s="64"/>
      <c r="K45" s="64"/>
      <c r="L45" s="64"/>
      <c r="M45" s="64"/>
      <c r="N45" s="64"/>
      <c r="O45" s="64"/>
      <c r="P45" s="64"/>
      <c r="Q45" s="64"/>
      <c r="R45" s="64"/>
      <c r="S45" s="64"/>
      <c r="T45" s="64"/>
      <c r="U45" s="64"/>
      <c r="V45" s="64"/>
      <c r="W45" s="64"/>
      <c r="X45" s="64"/>
      <c r="Y45" s="64"/>
      <c r="Z45" s="137">
        <f t="shared" si="1"/>
        <v>0</v>
      </c>
      <c r="AA45" s="10"/>
      <c r="AB45" s="10"/>
      <c r="AC45" s="10"/>
      <c r="AD45" s="10"/>
      <c r="AE45" s="10"/>
      <c r="AF45" s="10"/>
      <c r="AG45" s="10"/>
      <c r="AH45" s="10"/>
      <c r="AI45" s="10"/>
      <c r="AJ45" s="10"/>
      <c r="AK45" s="10"/>
      <c r="AL45" s="10"/>
      <c r="AM45" s="10"/>
      <c r="AN45" s="10"/>
    </row>
    <row r="46" spans="1:40" s="9" customFormat="1" ht="18.75">
      <c r="A46" s="66"/>
      <c r="B46" s="69"/>
      <c r="C46" s="69"/>
      <c r="D46" s="69"/>
      <c r="E46" s="65"/>
      <c r="F46" s="64"/>
      <c r="G46" s="64"/>
      <c r="H46" s="64"/>
      <c r="I46" s="64"/>
      <c r="J46" s="64"/>
      <c r="K46" s="64"/>
      <c r="L46" s="64"/>
      <c r="M46" s="64"/>
      <c r="N46" s="64"/>
      <c r="O46" s="64"/>
      <c r="P46" s="64"/>
      <c r="Q46" s="64"/>
      <c r="R46" s="64"/>
      <c r="S46" s="64"/>
      <c r="T46" s="64"/>
      <c r="U46" s="64"/>
      <c r="V46" s="64"/>
      <c r="W46" s="64"/>
      <c r="X46" s="64"/>
      <c r="Y46" s="64"/>
      <c r="Z46" s="137">
        <f t="shared" si="1"/>
        <v>0</v>
      </c>
      <c r="AA46" s="10"/>
      <c r="AB46" s="10"/>
      <c r="AC46" s="10"/>
      <c r="AD46" s="10"/>
      <c r="AE46" s="10"/>
      <c r="AF46" s="10"/>
      <c r="AG46" s="10"/>
      <c r="AH46" s="10"/>
      <c r="AI46" s="10"/>
      <c r="AJ46" s="10"/>
      <c r="AK46" s="10"/>
      <c r="AL46" s="10"/>
      <c r="AM46" s="10"/>
      <c r="AN46" s="10"/>
    </row>
    <row r="47" spans="1:40" s="9" customFormat="1" ht="18.75">
      <c r="A47" s="66"/>
      <c r="B47" s="69"/>
      <c r="C47" s="69"/>
      <c r="D47" s="69"/>
      <c r="E47" s="65"/>
      <c r="F47" s="64"/>
      <c r="G47" s="64"/>
      <c r="H47" s="64"/>
      <c r="I47" s="64"/>
      <c r="J47" s="64"/>
      <c r="K47" s="64"/>
      <c r="L47" s="64"/>
      <c r="M47" s="64"/>
      <c r="N47" s="64"/>
      <c r="O47" s="64"/>
      <c r="P47" s="64"/>
      <c r="Q47" s="64"/>
      <c r="R47" s="64"/>
      <c r="S47" s="64"/>
      <c r="T47" s="64"/>
      <c r="U47" s="64"/>
      <c r="V47" s="64"/>
      <c r="W47" s="64"/>
      <c r="X47" s="64"/>
      <c r="Y47" s="64"/>
      <c r="Z47" s="137">
        <f t="shared" si="1"/>
        <v>0</v>
      </c>
      <c r="AA47" s="10"/>
      <c r="AB47" s="10"/>
      <c r="AC47" s="10"/>
      <c r="AD47" s="10"/>
      <c r="AE47" s="10"/>
      <c r="AF47" s="10"/>
      <c r="AG47" s="10"/>
      <c r="AH47" s="10"/>
      <c r="AI47" s="10"/>
      <c r="AJ47" s="10"/>
      <c r="AK47" s="10"/>
      <c r="AL47" s="10"/>
      <c r="AM47" s="10"/>
      <c r="AN47" s="10"/>
    </row>
    <row r="48" spans="1:40" s="9" customFormat="1" ht="18.75">
      <c r="A48" s="66"/>
      <c r="B48" s="69"/>
      <c r="C48" s="69"/>
      <c r="D48" s="69"/>
      <c r="E48" s="65"/>
      <c r="F48" s="64"/>
      <c r="G48" s="64"/>
      <c r="H48" s="64"/>
      <c r="I48" s="64"/>
      <c r="J48" s="64"/>
      <c r="K48" s="64"/>
      <c r="L48" s="64"/>
      <c r="M48" s="64"/>
      <c r="N48" s="64"/>
      <c r="O48" s="64"/>
      <c r="P48" s="64"/>
      <c r="Q48" s="64"/>
      <c r="R48" s="64"/>
      <c r="S48" s="64"/>
      <c r="T48" s="64"/>
      <c r="U48" s="64"/>
      <c r="V48" s="64"/>
      <c r="W48" s="64"/>
      <c r="X48" s="64"/>
      <c r="Y48" s="64"/>
      <c r="Z48" s="137">
        <f t="shared" si="1"/>
        <v>0</v>
      </c>
      <c r="AA48" s="10"/>
      <c r="AB48" s="10"/>
      <c r="AC48" s="10"/>
      <c r="AD48" s="10"/>
      <c r="AE48" s="10"/>
      <c r="AF48" s="10"/>
      <c r="AG48" s="10"/>
      <c r="AH48" s="10"/>
      <c r="AI48" s="10"/>
      <c r="AJ48" s="10"/>
      <c r="AK48" s="10"/>
      <c r="AL48" s="10"/>
      <c r="AM48" s="10"/>
      <c r="AN48" s="10"/>
    </row>
    <row r="49" spans="1:40" s="9" customFormat="1" ht="18.75">
      <c r="A49" s="66"/>
      <c r="B49" s="69"/>
      <c r="C49" s="69"/>
      <c r="D49" s="69"/>
      <c r="E49" s="65"/>
      <c r="F49" s="64"/>
      <c r="G49" s="64"/>
      <c r="H49" s="64"/>
      <c r="I49" s="64"/>
      <c r="J49" s="64"/>
      <c r="K49" s="64"/>
      <c r="L49" s="64"/>
      <c r="M49" s="64"/>
      <c r="N49" s="64"/>
      <c r="O49" s="64"/>
      <c r="P49" s="64"/>
      <c r="Q49" s="64"/>
      <c r="R49" s="64"/>
      <c r="S49" s="64"/>
      <c r="T49" s="64"/>
      <c r="U49" s="64"/>
      <c r="V49" s="64"/>
      <c r="W49" s="64"/>
      <c r="X49" s="64"/>
      <c r="Y49" s="64"/>
      <c r="Z49" s="137">
        <f t="shared" si="1"/>
        <v>0</v>
      </c>
      <c r="AA49" s="10"/>
      <c r="AB49" s="10"/>
      <c r="AC49" s="10"/>
      <c r="AD49" s="10"/>
      <c r="AE49" s="10"/>
      <c r="AF49" s="10"/>
      <c r="AG49" s="10"/>
      <c r="AH49" s="10"/>
      <c r="AI49" s="10"/>
      <c r="AJ49" s="10"/>
      <c r="AK49" s="10"/>
      <c r="AL49" s="10"/>
      <c r="AM49" s="10"/>
      <c r="AN49" s="10"/>
    </row>
    <row r="50" spans="1:40" s="9" customFormat="1" ht="18.75">
      <c r="A50" s="66"/>
      <c r="B50" s="69"/>
      <c r="C50" s="69"/>
      <c r="D50" s="69"/>
      <c r="E50" s="65"/>
      <c r="F50" s="64"/>
      <c r="G50" s="64"/>
      <c r="H50" s="64"/>
      <c r="I50" s="64"/>
      <c r="J50" s="64"/>
      <c r="K50" s="64"/>
      <c r="L50" s="64"/>
      <c r="M50" s="64"/>
      <c r="N50" s="64"/>
      <c r="O50" s="64"/>
      <c r="P50" s="64"/>
      <c r="Q50" s="64"/>
      <c r="R50" s="64"/>
      <c r="S50" s="64"/>
      <c r="T50" s="64"/>
      <c r="U50" s="64"/>
      <c r="V50" s="64"/>
      <c r="W50" s="64"/>
      <c r="X50" s="64"/>
      <c r="Y50" s="64"/>
      <c r="Z50" s="137">
        <f t="shared" si="1"/>
        <v>0</v>
      </c>
      <c r="AA50" s="10"/>
      <c r="AB50" s="10"/>
      <c r="AC50" s="10"/>
      <c r="AD50" s="10"/>
      <c r="AE50" s="10"/>
      <c r="AF50" s="10"/>
      <c r="AG50" s="10"/>
      <c r="AH50" s="10"/>
      <c r="AI50" s="10"/>
      <c r="AJ50" s="10"/>
      <c r="AK50" s="10"/>
      <c r="AL50" s="10"/>
      <c r="AM50" s="10"/>
      <c r="AN50" s="10"/>
    </row>
    <row r="51" spans="1:40" s="9" customFormat="1" ht="18.75">
      <c r="A51" s="66"/>
      <c r="B51" s="69"/>
      <c r="C51" s="69"/>
      <c r="D51" s="69"/>
      <c r="E51" s="65"/>
      <c r="F51" s="64"/>
      <c r="G51" s="64"/>
      <c r="H51" s="64"/>
      <c r="I51" s="64"/>
      <c r="J51" s="64"/>
      <c r="K51" s="64"/>
      <c r="L51" s="64"/>
      <c r="M51" s="64"/>
      <c r="N51" s="64"/>
      <c r="O51" s="64"/>
      <c r="P51" s="64"/>
      <c r="Q51" s="64"/>
      <c r="R51" s="64"/>
      <c r="S51" s="64"/>
      <c r="T51" s="64"/>
      <c r="U51" s="64"/>
      <c r="V51" s="64"/>
      <c r="W51" s="64"/>
      <c r="X51" s="64"/>
      <c r="Y51" s="64"/>
      <c r="Z51" s="137">
        <f t="shared" si="1"/>
        <v>0</v>
      </c>
      <c r="AA51" s="10"/>
      <c r="AB51" s="10"/>
      <c r="AC51" s="10"/>
      <c r="AD51" s="10"/>
      <c r="AE51" s="10"/>
      <c r="AF51" s="10"/>
      <c r="AG51" s="10"/>
      <c r="AH51" s="10"/>
      <c r="AI51" s="10"/>
      <c r="AJ51" s="10"/>
      <c r="AK51" s="10"/>
      <c r="AL51" s="10"/>
      <c r="AM51" s="10"/>
      <c r="AN51" s="10"/>
    </row>
    <row r="52" spans="1:26" s="9" customFormat="1" ht="18.75">
      <c r="A52" s="66"/>
      <c r="B52" s="69"/>
      <c r="C52" s="69"/>
      <c r="D52" s="69"/>
      <c r="E52" s="65"/>
      <c r="F52" s="64"/>
      <c r="G52" s="64"/>
      <c r="H52" s="64"/>
      <c r="I52" s="64"/>
      <c r="J52" s="64"/>
      <c r="K52" s="64"/>
      <c r="L52" s="64"/>
      <c r="M52" s="64"/>
      <c r="N52" s="64"/>
      <c r="O52" s="64"/>
      <c r="P52" s="64"/>
      <c r="Q52" s="64"/>
      <c r="R52" s="64"/>
      <c r="S52" s="64"/>
      <c r="T52" s="64"/>
      <c r="U52" s="64"/>
      <c r="V52" s="64"/>
      <c r="W52" s="64"/>
      <c r="X52" s="64"/>
      <c r="Y52" s="64"/>
      <c r="Z52" s="137">
        <f t="shared" si="1"/>
        <v>0</v>
      </c>
    </row>
    <row r="53" spans="1:26" s="9" customFormat="1" ht="18.75">
      <c r="A53" s="66"/>
      <c r="B53" s="69"/>
      <c r="C53" s="69"/>
      <c r="D53" s="69"/>
      <c r="E53" s="65"/>
      <c r="F53" s="64"/>
      <c r="G53" s="64"/>
      <c r="H53" s="64"/>
      <c r="I53" s="64"/>
      <c r="J53" s="64"/>
      <c r="K53" s="64"/>
      <c r="L53" s="64"/>
      <c r="M53" s="64"/>
      <c r="N53" s="64"/>
      <c r="O53" s="64"/>
      <c r="P53" s="64"/>
      <c r="Q53" s="64"/>
      <c r="R53" s="64"/>
      <c r="S53" s="64"/>
      <c r="T53" s="64"/>
      <c r="U53" s="64"/>
      <c r="V53" s="64"/>
      <c r="W53" s="64"/>
      <c r="X53" s="64"/>
      <c r="Y53" s="64"/>
      <c r="Z53" s="137">
        <f t="shared" si="1"/>
        <v>0</v>
      </c>
    </row>
    <row r="54" spans="1:26" s="9" customFormat="1" ht="18.75">
      <c r="A54" s="66"/>
      <c r="B54" s="69"/>
      <c r="C54" s="69"/>
      <c r="D54" s="69"/>
      <c r="E54" s="65"/>
      <c r="F54" s="64"/>
      <c r="G54" s="64"/>
      <c r="H54" s="64"/>
      <c r="I54" s="64"/>
      <c r="J54" s="64"/>
      <c r="K54" s="64"/>
      <c r="L54" s="64"/>
      <c r="M54" s="64"/>
      <c r="N54" s="64"/>
      <c r="O54" s="64"/>
      <c r="P54" s="64"/>
      <c r="Q54" s="64"/>
      <c r="R54" s="64"/>
      <c r="S54" s="64"/>
      <c r="T54" s="64"/>
      <c r="U54" s="64"/>
      <c r="V54" s="64"/>
      <c r="W54" s="64"/>
      <c r="X54" s="64"/>
      <c r="Y54" s="64"/>
      <c r="Z54" s="137">
        <f t="shared" si="1"/>
        <v>0</v>
      </c>
    </row>
    <row r="55" spans="1:40" s="9" customFormat="1" ht="18.75">
      <c r="A55" s="66"/>
      <c r="B55" s="69"/>
      <c r="C55" s="69"/>
      <c r="D55" s="69"/>
      <c r="E55" s="65"/>
      <c r="F55" s="64"/>
      <c r="G55" s="64"/>
      <c r="H55" s="64"/>
      <c r="I55" s="64"/>
      <c r="J55" s="64"/>
      <c r="K55" s="64"/>
      <c r="L55" s="64"/>
      <c r="M55" s="64"/>
      <c r="N55" s="64"/>
      <c r="O55" s="64"/>
      <c r="P55" s="64"/>
      <c r="Q55" s="64"/>
      <c r="R55" s="64"/>
      <c r="S55" s="64"/>
      <c r="T55" s="64"/>
      <c r="U55" s="64"/>
      <c r="V55" s="64"/>
      <c r="W55" s="64"/>
      <c r="X55" s="64"/>
      <c r="Y55" s="64"/>
      <c r="Z55" s="137">
        <f t="shared" si="1"/>
        <v>0</v>
      </c>
      <c r="AA55" s="10"/>
      <c r="AB55" s="10"/>
      <c r="AC55" s="10"/>
      <c r="AD55" s="10"/>
      <c r="AE55" s="10"/>
      <c r="AF55" s="10"/>
      <c r="AG55" s="10"/>
      <c r="AH55" s="10"/>
      <c r="AI55" s="10"/>
      <c r="AJ55" s="10"/>
      <c r="AK55" s="10"/>
      <c r="AL55" s="10"/>
      <c r="AM55" s="10"/>
      <c r="AN55" s="10"/>
    </row>
    <row r="56" spans="1:26" s="9" customFormat="1" ht="18.75">
      <c r="A56" s="66"/>
      <c r="B56" s="69"/>
      <c r="C56" s="69"/>
      <c r="D56" s="69"/>
      <c r="E56" s="65"/>
      <c r="F56" s="64"/>
      <c r="G56" s="64"/>
      <c r="H56" s="64"/>
      <c r="I56" s="64"/>
      <c r="J56" s="64"/>
      <c r="K56" s="64"/>
      <c r="L56" s="64"/>
      <c r="M56" s="64"/>
      <c r="N56" s="64"/>
      <c r="O56" s="64"/>
      <c r="P56" s="64"/>
      <c r="Q56" s="64"/>
      <c r="R56" s="64"/>
      <c r="S56" s="64"/>
      <c r="T56" s="64"/>
      <c r="U56" s="64"/>
      <c r="V56" s="64"/>
      <c r="W56" s="64"/>
      <c r="X56" s="64"/>
      <c r="Y56" s="64"/>
      <c r="Z56" s="137">
        <f t="shared" si="1"/>
        <v>0</v>
      </c>
    </row>
    <row r="57" spans="1:40" s="9" customFormat="1" ht="18.75">
      <c r="A57" s="66"/>
      <c r="B57" s="69"/>
      <c r="C57" s="69"/>
      <c r="D57" s="69"/>
      <c r="E57" s="65"/>
      <c r="F57" s="64"/>
      <c r="G57" s="64"/>
      <c r="H57" s="64"/>
      <c r="I57" s="64"/>
      <c r="J57" s="64"/>
      <c r="K57" s="64"/>
      <c r="L57" s="64"/>
      <c r="M57" s="64"/>
      <c r="N57" s="64"/>
      <c r="O57" s="64"/>
      <c r="P57" s="64"/>
      <c r="Q57" s="64"/>
      <c r="R57" s="64"/>
      <c r="S57" s="64"/>
      <c r="T57" s="64"/>
      <c r="U57" s="64"/>
      <c r="V57" s="64"/>
      <c r="W57" s="64"/>
      <c r="X57" s="64"/>
      <c r="Y57" s="64"/>
      <c r="Z57" s="137">
        <f t="shared" si="1"/>
        <v>0</v>
      </c>
      <c r="AA57" s="10"/>
      <c r="AB57" s="10"/>
      <c r="AC57" s="10"/>
      <c r="AD57" s="10"/>
      <c r="AE57" s="10"/>
      <c r="AF57" s="10"/>
      <c r="AG57" s="10"/>
      <c r="AH57" s="10"/>
      <c r="AI57" s="10"/>
      <c r="AJ57" s="10"/>
      <c r="AK57" s="10"/>
      <c r="AL57" s="10"/>
      <c r="AM57" s="10"/>
      <c r="AN57" s="10"/>
    </row>
    <row r="58" spans="1:26" s="9" customFormat="1" ht="18.75">
      <c r="A58" s="66"/>
      <c r="B58" s="69"/>
      <c r="C58" s="69"/>
      <c r="D58" s="69"/>
      <c r="E58" s="65"/>
      <c r="F58" s="64"/>
      <c r="G58" s="64"/>
      <c r="H58" s="64"/>
      <c r="I58" s="64"/>
      <c r="J58" s="64"/>
      <c r="K58" s="64"/>
      <c r="L58" s="64"/>
      <c r="M58" s="64"/>
      <c r="N58" s="64"/>
      <c r="O58" s="64"/>
      <c r="P58" s="64"/>
      <c r="Q58" s="64"/>
      <c r="R58" s="64"/>
      <c r="S58" s="64"/>
      <c r="T58" s="64"/>
      <c r="U58" s="64"/>
      <c r="V58" s="64"/>
      <c r="W58" s="64"/>
      <c r="X58" s="64"/>
      <c r="Y58" s="64"/>
      <c r="Z58" s="137">
        <f t="shared" si="1"/>
        <v>0</v>
      </c>
    </row>
    <row r="59" spans="1:26" s="9" customFormat="1" ht="18.75">
      <c r="A59" s="66"/>
      <c r="B59" s="69"/>
      <c r="C59" s="69"/>
      <c r="D59" s="69"/>
      <c r="E59" s="65"/>
      <c r="F59" s="64"/>
      <c r="G59" s="64"/>
      <c r="H59" s="64"/>
      <c r="I59" s="64"/>
      <c r="J59" s="64"/>
      <c r="K59" s="64"/>
      <c r="L59" s="64"/>
      <c r="M59" s="64"/>
      <c r="N59" s="64"/>
      <c r="O59" s="64"/>
      <c r="P59" s="64"/>
      <c r="Q59" s="64"/>
      <c r="R59" s="64"/>
      <c r="S59" s="64"/>
      <c r="T59" s="64"/>
      <c r="U59" s="64"/>
      <c r="V59" s="64"/>
      <c r="W59" s="64"/>
      <c r="X59" s="64"/>
      <c r="Y59" s="64"/>
      <c r="Z59" s="137">
        <f t="shared" si="1"/>
        <v>0</v>
      </c>
    </row>
    <row r="60" spans="1:26" s="9" customFormat="1" ht="18.75">
      <c r="A60" s="66"/>
      <c r="B60" s="69"/>
      <c r="C60" s="69"/>
      <c r="D60" s="69"/>
      <c r="E60" s="65"/>
      <c r="F60" s="64"/>
      <c r="G60" s="64"/>
      <c r="H60" s="64"/>
      <c r="I60" s="64"/>
      <c r="J60" s="64"/>
      <c r="K60" s="64"/>
      <c r="L60" s="64"/>
      <c r="M60" s="64"/>
      <c r="N60" s="64"/>
      <c r="O60" s="64"/>
      <c r="P60" s="64"/>
      <c r="Q60" s="64"/>
      <c r="R60" s="64"/>
      <c r="S60" s="64"/>
      <c r="T60" s="64"/>
      <c r="U60" s="64"/>
      <c r="V60" s="64"/>
      <c r="W60" s="64"/>
      <c r="X60" s="64"/>
      <c r="Y60" s="64"/>
      <c r="Z60" s="137">
        <f t="shared" si="1"/>
        <v>0</v>
      </c>
    </row>
    <row r="61" spans="1:26" s="9" customFormat="1" ht="18.75">
      <c r="A61" s="66"/>
      <c r="B61" s="69"/>
      <c r="C61" s="69"/>
      <c r="D61" s="69"/>
      <c r="E61" s="65"/>
      <c r="F61" s="64"/>
      <c r="G61" s="64"/>
      <c r="H61" s="64"/>
      <c r="I61" s="64"/>
      <c r="J61" s="64"/>
      <c r="K61" s="64"/>
      <c r="L61" s="64"/>
      <c r="M61" s="64"/>
      <c r="N61" s="64"/>
      <c r="O61" s="64"/>
      <c r="P61" s="64"/>
      <c r="Q61" s="64"/>
      <c r="R61" s="64"/>
      <c r="S61" s="64"/>
      <c r="T61" s="64"/>
      <c r="U61" s="64"/>
      <c r="V61" s="64"/>
      <c r="W61" s="64"/>
      <c r="X61" s="64"/>
      <c r="Y61" s="64"/>
      <c r="Z61" s="137">
        <f t="shared" si="1"/>
        <v>0</v>
      </c>
    </row>
    <row r="62" spans="1:26" s="9" customFormat="1" ht="27" customHeight="1">
      <c r="A62" s="204" t="s">
        <v>150</v>
      </c>
      <c r="B62" s="204"/>
      <c r="C62" s="204"/>
      <c r="D62" s="204"/>
      <c r="E62" s="118"/>
      <c r="F62" s="91"/>
      <c r="G62" s="91"/>
      <c r="H62" s="91"/>
      <c r="I62" s="91"/>
      <c r="J62" s="91"/>
      <c r="K62" s="91"/>
      <c r="L62" s="91"/>
      <c r="M62" s="91"/>
      <c r="N62" s="91"/>
      <c r="O62" s="91"/>
      <c r="P62" s="91"/>
      <c r="Q62" s="91"/>
      <c r="R62" s="91"/>
      <c r="S62" s="91"/>
      <c r="T62" s="91"/>
      <c r="U62" s="91"/>
      <c r="V62" s="91"/>
      <c r="W62" s="91"/>
      <c r="X62" s="91"/>
      <c r="Y62" s="91"/>
      <c r="Z62" s="127"/>
    </row>
    <row r="63" spans="1:40" s="6" customFormat="1" ht="30" customHeight="1">
      <c r="A63" s="205"/>
      <c r="B63" s="205"/>
      <c r="C63" s="205"/>
      <c r="D63" s="205"/>
      <c r="E63" s="92"/>
      <c r="F63" s="92" t="s">
        <v>73</v>
      </c>
      <c r="G63" s="92" t="s">
        <v>74</v>
      </c>
      <c r="H63" s="92" t="s">
        <v>75</v>
      </c>
      <c r="I63" s="92" t="s">
        <v>76</v>
      </c>
      <c r="J63" s="92" t="s">
        <v>77</v>
      </c>
      <c r="K63" s="92" t="s">
        <v>78</v>
      </c>
      <c r="L63" s="92" t="s">
        <v>79</v>
      </c>
      <c r="M63" s="92" t="s">
        <v>80</v>
      </c>
      <c r="N63" s="92" t="s">
        <v>81</v>
      </c>
      <c r="O63" s="92" t="s">
        <v>82</v>
      </c>
      <c r="P63" s="92" t="s">
        <v>83</v>
      </c>
      <c r="Q63" s="92" t="s">
        <v>84</v>
      </c>
      <c r="R63" s="92" t="s">
        <v>85</v>
      </c>
      <c r="S63" s="92" t="s">
        <v>86</v>
      </c>
      <c r="T63" s="92" t="s">
        <v>87</v>
      </c>
      <c r="U63" s="92" t="s">
        <v>88</v>
      </c>
      <c r="V63" s="92" t="s">
        <v>89</v>
      </c>
      <c r="W63" s="92" t="s">
        <v>90</v>
      </c>
      <c r="X63" s="92" t="s">
        <v>91</v>
      </c>
      <c r="Y63" s="92" t="s">
        <v>92</v>
      </c>
      <c r="Z63" s="141" t="s">
        <v>130</v>
      </c>
      <c r="AA63" s="12"/>
      <c r="AB63" s="12"/>
      <c r="AC63" s="12"/>
      <c r="AD63" s="12"/>
      <c r="AE63" s="12"/>
      <c r="AF63" s="12"/>
      <c r="AG63" s="12"/>
      <c r="AH63" s="12"/>
      <c r="AI63" s="12"/>
      <c r="AJ63" s="12"/>
      <c r="AK63" s="12"/>
      <c r="AL63" s="12"/>
      <c r="AM63" s="12"/>
      <c r="AN63" s="12"/>
    </row>
    <row r="64" spans="1:26" s="18" customFormat="1" ht="54.75" customHeight="1">
      <c r="A64" s="204" t="s">
        <v>151</v>
      </c>
      <c r="B64" s="204"/>
      <c r="C64" s="204"/>
      <c r="D64" s="204"/>
      <c r="E64" s="143" t="s">
        <v>16</v>
      </c>
      <c r="F64" s="102">
        <f aca="true" t="shared" si="2" ref="F64:Z64">SUM(F16:F61)</f>
        <v>0</v>
      </c>
      <c r="G64" s="102">
        <f t="shared" si="2"/>
        <v>0</v>
      </c>
      <c r="H64" s="102">
        <f t="shared" si="2"/>
        <v>0</v>
      </c>
      <c r="I64" s="102">
        <f t="shared" si="2"/>
        <v>0</v>
      </c>
      <c r="J64" s="102">
        <f t="shared" si="2"/>
        <v>0</v>
      </c>
      <c r="K64" s="102">
        <f t="shared" si="2"/>
        <v>0</v>
      </c>
      <c r="L64" s="102">
        <f t="shared" si="2"/>
        <v>0</v>
      </c>
      <c r="M64" s="102">
        <f t="shared" si="2"/>
        <v>0</v>
      </c>
      <c r="N64" s="102">
        <f t="shared" si="2"/>
        <v>0</v>
      </c>
      <c r="O64" s="102">
        <f t="shared" si="2"/>
        <v>0</v>
      </c>
      <c r="P64" s="102">
        <f t="shared" si="2"/>
        <v>0</v>
      </c>
      <c r="Q64" s="102">
        <f t="shared" si="2"/>
        <v>0</v>
      </c>
      <c r="R64" s="102">
        <f t="shared" si="2"/>
        <v>0</v>
      </c>
      <c r="S64" s="102">
        <f t="shared" si="2"/>
        <v>0</v>
      </c>
      <c r="T64" s="102">
        <f t="shared" si="2"/>
        <v>0</v>
      </c>
      <c r="U64" s="102">
        <f t="shared" si="2"/>
        <v>0</v>
      </c>
      <c r="V64" s="102">
        <f t="shared" si="2"/>
        <v>0</v>
      </c>
      <c r="W64" s="102">
        <f t="shared" si="2"/>
        <v>0</v>
      </c>
      <c r="X64" s="102">
        <f t="shared" si="2"/>
        <v>0</v>
      </c>
      <c r="Y64" s="102">
        <f t="shared" si="2"/>
        <v>0</v>
      </c>
      <c r="Z64" s="100">
        <f t="shared" si="2"/>
        <v>0</v>
      </c>
    </row>
    <row r="65" spans="1:26" s="6" customFormat="1" ht="7.5" customHeight="1">
      <c r="A65" s="205"/>
      <c r="B65" s="205"/>
      <c r="C65" s="205"/>
      <c r="D65" s="205"/>
      <c r="E65" s="92"/>
      <c r="F65" s="92"/>
      <c r="G65" s="92"/>
      <c r="H65" s="92"/>
      <c r="I65" s="92"/>
      <c r="J65" s="92"/>
      <c r="K65" s="92"/>
      <c r="L65" s="92"/>
      <c r="M65" s="92"/>
      <c r="N65" s="92"/>
      <c r="O65" s="92"/>
      <c r="P65" s="92"/>
      <c r="Q65" s="92"/>
      <c r="R65" s="92"/>
      <c r="S65" s="92"/>
      <c r="T65" s="92"/>
      <c r="U65" s="92"/>
      <c r="V65" s="92"/>
      <c r="W65" s="92"/>
      <c r="X65" s="92"/>
      <c r="Y65" s="92"/>
      <c r="Z65" s="129"/>
    </row>
    <row r="66" spans="6:26" s="6" customFormat="1" ht="18.75" customHeight="1">
      <c r="F66" s="92"/>
      <c r="G66" s="92"/>
      <c r="H66" s="92"/>
      <c r="I66" s="92"/>
      <c r="J66" s="92"/>
      <c r="K66" s="92"/>
      <c r="L66" s="92"/>
      <c r="M66" s="92"/>
      <c r="N66" s="92"/>
      <c r="O66" s="92"/>
      <c r="P66" s="92"/>
      <c r="Q66" s="92"/>
      <c r="R66" s="92"/>
      <c r="S66" s="92"/>
      <c r="T66" s="92"/>
      <c r="U66" s="92"/>
      <c r="V66" s="92"/>
      <c r="W66" s="92"/>
      <c r="X66" s="92"/>
      <c r="Y66" s="92"/>
      <c r="Z66" s="129"/>
    </row>
    <row r="67" spans="5:26" s="6" customFormat="1" ht="18.75">
      <c r="E67" s="92"/>
      <c r="F67" s="129"/>
      <c r="G67" s="129"/>
      <c r="H67" s="129"/>
      <c r="I67" s="129"/>
      <c r="J67" s="129"/>
      <c r="K67" s="129"/>
      <c r="L67" s="129"/>
      <c r="M67" s="129"/>
      <c r="N67" s="129"/>
      <c r="O67" s="129"/>
      <c r="P67" s="129"/>
      <c r="Q67" s="129"/>
      <c r="R67" s="129"/>
      <c r="S67" s="129"/>
      <c r="T67" s="129"/>
      <c r="U67" s="129"/>
      <c r="V67" s="129"/>
      <c r="W67" s="129"/>
      <c r="X67" s="129"/>
      <c r="Y67" s="129"/>
      <c r="Z67" s="129"/>
    </row>
    <row r="68" spans="5:40" ht="41.25" customHeight="1">
      <c r="E68" s="179" t="s">
        <v>105</v>
      </c>
      <c r="F68" s="180"/>
      <c r="G68" s="180"/>
      <c r="H68" s="180"/>
      <c r="I68" s="180"/>
      <c r="J68" s="180"/>
      <c r="K68" s="180"/>
      <c r="L68" s="180"/>
      <c r="M68" s="180"/>
      <c r="N68" s="180"/>
      <c r="O68" s="52"/>
      <c r="P68" s="52"/>
      <c r="Q68" s="52"/>
      <c r="R68" s="52"/>
      <c r="S68" s="52"/>
      <c r="T68" s="52"/>
      <c r="U68" s="52"/>
      <c r="V68" s="52"/>
      <c r="W68" s="52"/>
      <c r="X68" s="52"/>
      <c r="Y68" s="52"/>
      <c r="Z68" s="52"/>
      <c r="AA68" s="1"/>
      <c r="AB68" s="1"/>
      <c r="AC68" s="1"/>
      <c r="AD68" s="1"/>
      <c r="AE68" s="1"/>
      <c r="AF68" s="1"/>
      <c r="AG68" s="1"/>
      <c r="AH68" s="1"/>
      <c r="AI68" s="1"/>
      <c r="AJ68" s="1"/>
      <c r="AK68" s="1"/>
      <c r="AL68" s="1"/>
      <c r="AM68" s="1"/>
      <c r="AN68" s="1"/>
    </row>
    <row r="69" spans="1:40" ht="17.25">
      <c r="A69" s="98"/>
      <c r="B69" s="52"/>
      <c r="C69" s="52"/>
      <c r="D69" s="52"/>
      <c r="E69" s="181" t="s">
        <v>93</v>
      </c>
      <c r="F69" s="181"/>
      <c r="G69" s="181"/>
      <c r="H69" s="181"/>
      <c r="I69" s="181"/>
      <c r="J69" s="181"/>
      <c r="K69" s="181"/>
      <c r="L69" s="181"/>
      <c r="M69" s="181"/>
      <c r="N69" s="181"/>
      <c r="O69" s="52"/>
      <c r="P69" s="52"/>
      <c r="Q69" s="52"/>
      <c r="R69" s="52"/>
      <c r="S69" s="52"/>
      <c r="T69" s="52"/>
      <c r="U69" s="52"/>
      <c r="V69" s="52"/>
      <c r="W69" s="52"/>
      <c r="X69" s="52"/>
      <c r="Y69" s="52"/>
      <c r="Z69" s="52"/>
      <c r="AA69" s="1"/>
      <c r="AB69" s="1"/>
      <c r="AC69" s="1"/>
      <c r="AD69" s="1"/>
      <c r="AE69" s="1"/>
      <c r="AF69" s="1"/>
      <c r="AG69" s="1"/>
      <c r="AH69" s="1"/>
      <c r="AI69" s="1"/>
      <c r="AJ69" s="1"/>
      <c r="AK69" s="1"/>
      <c r="AL69" s="1"/>
      <c r="AM69" s="1"/>
      <c r="AN69" s="1"/>
    </row>
    <row r="70" spans="1:40" ht="17.25">
      <c r="A70" s="98"/>
      <c r="B70" s="52"/>
      <c r="C70" s="52"/>
      <c r="D70" s="52"/>
      <c r="E70" s="181"/>
      <c r="F70" s="181"/>
      <c r="G70" s="181"/>
      <c r="H70" s="181"/>
      <c r="I70" s="181"/>
      <c r="J70" s="181"/>
      <c r="K70" s="181"/>
      <c r="L70" s="181"/>
      <c r="M70" s="181"/>
      <c r="N70" s="181"/>
      <c r="O70" s="52"/>
      <c r="P70" s="52"/>
      <c r="Q70" s="52"/>
      <c r="R70" s="52"/>
      <c r="S70" s="52"/>
      <c r="T70" s="52"/>
      <c r="U70" s="52"/>
      <c r="V70" s="52"/>
      <c r="W70" s="52"/>
      <c r="X70" s="52"/>
      <c r="Y70" s="52"/>
      <c r="Z70" s="52"/>
      <c r="AA70" s="1"/>
      <c r="AB70" s="1"/>
      <c r="AC70" s="1"/>
      <c r="AD70" s="1"/>
      <c r="AE70" s="1"/>
      <c r="AF70" s="1"/>
      <c r="AG70" s="1"/>
      <c r="AH70" s="1"/>
      <c r="AI70" s="1"/>
      <c r="AJ70" s="1"/>
      <c r="AK70" s="1"/>
      <c r="AL70" s="1"/>
      <c r="AM70" s="1"/>
      <c r="AN70" s="1"/>
    </row>
    <row r="71" spans="1:40" ht="21">
      <c r="A71" s="98"/>
      <c r="B71" s="52"/>
      <c r="C71" s="52"/>
      <c r="D71" s="52"/>
      <c r="E71" s="122" t="s">
        <v>94</v>
      </c>
      <c r="F71" s="122"/>
      <c r="G71" s="122"/>
      <c r="H71" s="122"/>
      <c r="I71" s="122"/>
      <c r="J71" s="122"/>
      <c r="K71" s="122"/>
      <c r="L71" s="122"/>
      <c r="M71" s="122"/>
      <c r="N71" s="122"/>
      <c r="O71" s="52"/>
      <c r="P71" s="52"/>
      <c r="Q71" s="52"/>
      <c r="R71" s="52"/>
      <c r="S71" s="52"/>
      <c r="T71" s="52"/>
      <c r="U71" s="52"/>
      <c r="V71" s="52"/>
      <c r="W71" s="52"/>
      <c r="X71" s="52"/>
      <c r="Y71" s="52"/>
      <c r="Z71" s="52"/>
      <c r="AA71" s="1"/>
      <c r="AB71" s="1"/>
      <c r="AC71" s="1"/>
      <c r="AD71" s="1"/>
      <c r="AE71" s="1"/>
      <c r="AF71" s="1"/>
      <c r="AG71" s="1"/>
      <c r="AH71" s="1"/>
      <c r="AI71" s="1"/>
      <c r="AJ71" s="1"/>
      <c r="AK71" s="1"/>
      <c r="AL71" s="1"/>
      <c r="AM71" s="1"/>
      <c r="AN71" s="1"/>
    </row>
    <row r="72" spans="1:40" ht="13.5" customHeight="1">
      <c r="A72" s="98"/>
      <c r="B72" s="52"/>
      <c r="C72" s="52"/>
      <c r="D72" s="52"/>
      <c r="E72" s="122"/>
      <c r="F72" s="122"/>
      <c r="G72" s="122"/>
      <c r="H72" s="122"/>
      <c r="I72" s="122"/>
      <c r="J72" s="122"/>
      <c r="K72" s="122"/>
      <c r="L72" s="122"/>
      <c r="M72" s="122"/>
      <c r="N72" s="122"/>
      <c r="O72" s="52"/>
      <c r="P72" s="52"/>
      <c r="Q72" s="52"/>
      <c r="R72" s="52"/>
      <c r="S72" s="52"/>
      <c r="T72" s="52"/>
      <c r="U72" s="52"/>
      <c r="V72" s="52"/>
      <c r="W72" s="52"/>
      <c r="X72" s="52"/>
      <c r="Y72" s="52"/>
      <c r="Z72" s="52"/>
      <c r="AA72" s="1"/>
      <c r="AB72" s="1"/>
      <c r="AC72" s="1"/>
      <c r="AD72" s="1"/>
      <c r="AE72" s="1"/>
      <c r="AF72" s="1"/>
      <c r="AG72" s="1"/>
      <c r="AH72" s="1"/>
      <c r="AI72" s="1"/>
      <c r="AJ72" s="1"/>
      <c r="AK72" s="1"/>
      <c r="AL72" s="1"/>
      <c r="AM72" s="1"/>
      <c r="AN72" s="1"/>
    </row>
    <row r="73" spans="1:40" ht="21">
      <c r="A73" s="98"/>
      <c r="B73" s="52"/>
      <c r="C73" s="52"/>
      <c r="D73" s="52"/>
      <c r="E73" s="122" t="s">
        <v>95</v>
      </c>
      <c r="F73" s="175"/>
      <c r="G73" s="175"/>
      <c r="H73" s="175"/>
      <c r="I73" s="122"/>
      <c r="J73" s="122"/>
      <c r="K73" s="122"/>
      <c r="L73" s="122"/>
      <c r="M73" s="122"/>
      <c r="N73" s="122"/>
      <c r="O73" s="52"/>
      <c r="P73" s="52"/>
      <c r="Q73" s="52"/>
      <c r="R73" s="52"/>
      <c r="S73" s="52"/>
      <c r="T73" s="52"/>
      <c r="U73" s="52"/>
      <c r="V73" s="52"/>
      <c r="W73" s="52"/>
      <c r="X73" s="52"/>
      <c r="Y73" s="52"/>
      <c r="Z73" s="52"/>
      <c r="AA73" s="1"/>
      <c r="AB73" s="1"/>
      <c r="AC73" s="1"/>
      <c r="AD73" s="1"/>
      <c r="AE73" s="1"/>
      <c r="AF73" s="1"/>
      <c r="AG73" s="1"/>
      <c r="AH73" s="1"/>
      <c r="AI73" s="1"/>
      <c r="AJ73" s="1"/>
      <c r="AK73" s="1"/>
      <c r="AL73" s="1"/>
      <c r="AM73" s="1"/>
      <c r="AN73" s="1"/>
    </row>
    <row r="74" spans="1:40" ht="21">
      <c r="A74" s="98"/>
      <c r="B74" s="52"/>
      <c r="C74" s="52"/>
      <c r="D74" s="52"/>
      <c r="E74" s="122" t="s">
        <v>96</v>
      </c>
      <c r="F74" s="176"/>
      <c r="G74" s="176"/>
      <c r="H74" s="176"/>
      <c r="I74" s="122"/>
      <c r="J74" s="122"/>
      <c r="K74" s="122"/>
      <c r="L74" s="122"/>
      <c r="M74" s="122"/>
      <c r="N74" s="122"/>
      <c r="O74" s="52"/>
      <c r="P74" s="52"/>
      <c r="Q74" s="52"/>
      <c r="R74" s="52"/>
      <c r="S74" s="52"/>
      <c r="T74" s="52"/>
      <c r="U74" s="52"/>
      <c r="V74" s="52"/>
      <c r="W74" s="52"/>
      <c r="X74" s="52"/>
      <c r="Y74" s="52"/>
      <c r="Z74" s="52"/>
      <c r="AA74" s="1"/>
      <c r="AB74" s="1"/>
      <c r="AC74" s="1"/>
      <c r="AD74" s="1"/>
      <c r="AE74" s="1"/>
      <c r="AF74" s="1"/>
      <c r="AG74" s="1"/>
      <c r="AH74" s="1"/>
      <c r="AI74" s="1"/>
      <c r="AJ74" s="1"/>
      <c r="AK74" s="1"/>
      <c r="AL74" s="1"/>
      <c r="AM74" s="1"/>
      <c r="AN74" s="1"/>
    </row>
    <row r="75" spans="1:40" ht="21">
      <c r="A75" s="98"/>
      <c r="B75" s="52"/>
      <c r="C75" s="52"/>
      <c r="D75" s="52"/>
      <c r="E75" s="123"/>
      <c r="F75" s="123"/>
      <c r="G75" s="123"/>
      <c r="H75" s="123"/>
      <c r="I75" s="123"/>
      <c r="J75" s="123"/>
      <c r="K75" s="123"/>
      <c r="L75" s="123"/>
      <c r="M75" s="123"/>
      <c r="N75" s="123"/>
      <c r="O75" s="52"/>
      <c r="P75" s="52"/>
      <c r="Q75" s="52"/>
      <c r="R75" s="52"/>
      <c r="S75" s="52"/>
      <c r="T75" s="52"/>
      <c r="U75" s="52"/>
      <c r="V75" s="52"/>
      <c r="W75" s="52"/>
      <c r="X75" s="52"/>
      <c r="Y75" s="52"/>
      <c r="Z75" s="52"/>
      <c r="AA75" s="1"/>
      <c r="AB75" s="1"/>
      <c r="AC75" s="1"/>
      <c r="AD75" s="1"/>
      <c r="AE75" s="1"/>
      <c r="AF75" s="1"/>
      <c r="AG75" s="1"/>
      <c r="AH75" s="1"/>
      <c r="AI75" s="1"/>
      <c r="AJ75" s="1"/>
      <c r="AK75" s="1"/>
      <c r="AL75" s="1"/>
      <c r="AM75" s="1"/>
      <c r="AN75" s="1"/>
    </row>
    <row r="76" spans="1:40" ht="21">
      <c r="A76" s="98"/>
      <c r="B76" s="52"/>
      <c r="C76" s="52"/>
      <c r="D76" s="52"/>
      <c r="E76" s="122" t="s">
        <v>97</v>
      </c>
      <c r="F76" s="177"/>
      <c r="G76" s="177"/>
      <c r="H76" s="177"/>
      <c r="I76" s="122"/>
      <c r="J76" s="122"/>
      <c r="K76" s="122"/>
      <c r="L76" s="122"/>
      <c r="M76" s="122"/>
      <c r="N76" s="122"/>
      <c r="O76" s="52"/>
      <c r="P76" s="52"/>
      <c r="Q76" s="52"/>
      <c r="R76" s="52"/>
      <c r="S76" s="52"/>
      <c r="T76" s="52"/>
      <c r="U76" s="52"/>
      <c r="V76" s="52"/>
      <c r="W76" s="52"/>
      <c r="X76" s="52"/>
      <c r="Y76" s="52"/>
      <c r="Z76" s="52"/>
      <c r="AA76" s="1"/>
      <c r="AB76" s="1"/>
      <c r="AC76" s="1"/>
      <c r="AD76" s="1"/>
      <c r="AE76" s="1"/>
      <c r="AF76" s="1"/>
      <c r="AG76" s="1"/>
      <c r="AH76" s="1"/>
      <c r="AI76" s="1"/>
      <c r="AJ76" s="1"/>
      <c r="AK76" s="1"/>
      <c r="AL76" s="1"/>
      <c r="AM76" s="1"/>
      <c r="AN76" s="1"/>
    </row>
    <row r="77" spans="1:25" ht="15" customHeight="1">
      <c r="A77" s="98"/>
      <c r="B77" s="52"/>
      <c r="C77" s="52"/>
      <c r="D77" s="52"/>
      <c r="E77" s="124"/>
      <c r="F77" s="124"/>
      <c r="G77" s="124"/>
      <c r="H77" s="124"/>
      <c r="I77" s="124"/>
      <c r="J77" s="125"/>
      <c r="K77" s="125"/>
      <c r="L77" s="126"/>
      <c r="M77" s="126"/>
      <c r="N77" s="126"/>
      <c r="O77" s="98"/>
      <c r="P77" s="98"/>
      <c r="Q77" s="98"/>
      <c r="R77" s="98"/>
      <c r="S77" s="98"/>
      <c r="T77" s="98"/>
      <c r="U77" s="98"/>
      <c r="V77" s="98"/>
      <c r="W77" s="98"/>
      <c r="X77" s="98"/>
      <c r="Y77" s="98"/>
    </row>
  </sheetData>
  <sheetProtection/>
  <mergeCells count="12">
    <mergeCell ref="F74:H74"/>
    <mergeCell ref="F76:H76"/>
    <mergeCell ref="A62:D63"/>
    <mergeCell ref="A64:D65"/>
    <mergeCell ref="E7:Y7"/>
    <mergeCell ref="E8:Y8"/>
    <mergeCell ref="E68:N68"/>
    <mergeCell ref="E69:N70"/>
    <mergeCell ref="F73:H73"/>
    <mergeCell ref="E9:Y9"/>
    <mergeCell ref="A11:E11"/>
    <mergeCell ref="F11:Y11"/>
  </mergeCells>
  <printOptions/>
  <pageMargins left="0.7" right="0.7" top="0.75" bottom="0.75" header="0.3" footer="0.3"/>
  <pageSetup fitToHeight="0" fitToWidth="1" horizontalDpi="600" verticalDpi="600" orientation="landscape" paperSize="17" scale="39" r:id="rId1"/>
  <headerFooter>
    <oddFooter>&amp;R&amp;D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Anejo I - Tasacion de Implementacion</dc:title>
  <dc:subject/>
  <dc:creator>Virgen M. Martínez  Laureano</dc:creator>
  <cp:keywords/>
  <dc:description/>
  <cp:lastModifiedBy>Rolando Rivera</cp:lastModifiedBy>
  <cp:lastPrinted>2016-01-22T20:45:15Z</cp:lastPrinted>
  <dcterms:created xsi:type="dcterms:W3CDTF">2015-02-06T12:30:17Z</dcterms:created>
  <dcterms:modified xsi:type="dcterms:W3CDTF">2016-01-22T21:26:08Z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2016</vt:lpwstr>
  </property>
  <property fmtid="{D5CDD505-2E9C-101B-9397-08002B2CF9AE}" pid="4" name="Orde">
    <vt:lpwstr>11.0000000000000</vt:lpwstr>
  </property>
  <property fmtid="{D5CDD505-2E9C-101B-9397-08002B2CF9AE}" pid="5" name="xd_Signatu">
    <vt:lpwstr/>
  </property>
  <property fmtid="{D5CDD505-2E9C-101B-9397-08002B2CF9AE}" pid="6" name="TemplateU">
    <vt:lpwstr/>
  </property>
  <property fmtid="{D5CDD505-2E9C-101B-9397-08002B2CF9AE}" pid="7" name="xd_Prog">
    <vt:lpwstr/>
  </property>
  <property fmtid="{D5CDD505-2E9C-101B-9397-08002B2CF9AE}" pid="8" name="SharedWithUse">
    <vt:lpwstr/>
  </property>
  <property fmtid="{D5CDD505-2E9C-101B-9397-08002B2CF9AE}" pid="9" name="ComplianceAsset">
    <vt:lpwstr/>
  </property>
  <property fmtid="{D5CDD505-2E9C-101B-9397-08002B2CF9AE}" pid="10" name="Ord">
    <vt:lpwstr>22700.0000000000</vt:lpwstr>
  </property>
  <property fmtid="{D5CDD505-2E9C-101B-9397-08002B2CF9AE}" pid="11" name="_SourceU">
    <vt:lpwstr/>
  </property>
  <property fmtid="{D5CDD505-2E9C-101B-9397-08002B2CF9AE}" pid="12" name="_SharedFileInd">
    <vt:lpwstr/>
  </property>
</Properties>
</file>